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4"/>
  <workbookPr date1904="1"/>
  <mc:AlternateContent xmlns:mc="http://schemas.openxmlformats.org/markup-compatibility/2006">
    <mc:Choice Requires="x15">
      <x15ac:absPath xmlns:x15ac="http://schemas.microsoft.com/office/spreadsheetml/2010/11/ac" url="/Users/alessandrobosco/Desktop/tesoreria RIME/contabilità 2020/"/>
    </mc:Choice>
  </mc:AlternateContent>
  <xr:revisionPtr revIDLastSave="0" documentId="13_ncr:1_{E771008A-BACF-AC45-AA8B-2AC04E514B60}" xr6:coauthVersionLast="46" xr6:coauthVersionMax="46" xr10:uidLastSave="{00000000-0000-0000-0000-000000000000}"/>
  <bookViews>
    <workbookView xWindow="1600" yWindow="460" windowWidth="27200" windowHeight="17540" tabRatio="904" xr2:uid="{00000000-000D-0000-FFFF-FFFF00000000}"/>
  </bookViews>
  <sheets>
    <sheet name="Sintetico" sheetId="1" r:id="rId1"/>
    <sheet name="Rendiconto" sheetId="2" r:id="rId2"/>
    <sheet name="Cassa" sheetId="3" r:id="rId3"/>
    <sheet name="Banca etica" sheetId="4" r:id="rId4"/>
    <sheet name="Fondo" sheetId="5" r:id="rId5"/>
    <sheet name="Spese vitto e alloggio" sheetId="6" r:id="rId6"/>
    <sheet name="Spese prestazioni occasionali" sheetId="7" r:id="rId7"/>
    <sheet name="Spese materiale e cancelleria" sheetId="8" r:id="rId8"/>
    <sheet name="Spese bancarie" sheetId="9" r:id="rId9"/>
    <sheet name="Racconta fondi" sheetId="10" r:id="rId10"/>
    <sheet name="Spese viaggi" sheetId="11" r:id="rId11"/>
    <sheet name="Varie" sheetId="12" r:id="rId12"/>
    <sheet name="Imposte" sheetId="13" r:id="rId13"/>
    <sheet name="Spese straordinarie" sheetId="14" r:id="rId14"/>
  </sheets>
  <definedNames>
    <definedName name="_xlnm.Print_Area" localSheetId="3">'Banca etica'!$A$1:$G$46</definedName>
    <definedName name="_xlnm.Print_Area" localSheetId="4">Fondo!$A$2:$F$16</definedName>
    <definedName name="_xlnm.Print_Area" localSheetId="12">Imposte!$A$4:$F$18</definedName>
    <definedName name="_xlnm.Print_Area" localSheetId="1">Rendiconto!$B$2:$G$33</definedName>
    <definedName name="_xlnm.Print_Area" localSheetId="8">'Spese bancarie'!$A$6:$F$85</definedName>
    <definedName name="_xlnm.Print_Area" localSheetId="7">'Spese materiale e cancelleria'!$A$6:$F$57</definedName>
    <definedName name="_xlnm.Print_Area" localSheetId="6">'Spese prestazioni occasionali'!$A$4:$F$55</definedName>
    <definedName name="_xlnm.Print_Area" localSheetId="10">'Spese viaggi'!$A$4:$F$56</definedName>
    <definedName name="_xlnm.Print_Area" localSheetId="5">'Spese vitto e alloggio'!$A$5:$F$71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" i="12" l="1"/>
  <c r="F30" i="9"/>
  <c r="F15" i="5"/>
  <c r="F6" i="8"/>
  <c r="F19" i="3" l="1"/>
  <c r="F20" i="3" s="1"/>
  <c r="F21" i="3" s="1"/>
  <c r="F22" i="3" s="1"/>
  <c r="F18" i="3"/>
  <c r="F13" i="3"/>
  <c r="F11" i="3"/>
  <c r="F10" i="3"/>
  <c r="F9" i="3"/>
  <c r="F8" i="3"/>
  <c r="F7" i="3"/>
  <c r="C82" i="1"/>
  <c r="D91" i="1" s="1"/>
  <c r="D87" i="1"/>
  <c r="H39" i="1"/>
  <c r="H38" i="1"/>
  <c r="H37" i="1"/>
  <c r="H5" i="1"/>
  <c r="C30" i="9"/>
  <c r="P82" i="1"/>
  <c r="O80" i="1"/>
  <c r="S80" i="1"/>
  <c r="S78" i="1"/>
  <c r="O78" i="1"/>
  <c r="D82" i="1"/>
  <c r="I82" i="1"/>
  <c r="R82" i="1"/>
  <c r="F48" i="4"/>
  <c r="F49" i="4" s="1"/>
  <c r="F8" i="2" l="1"/>
  <c r="C8" i="2"/>
  <c r="D6" i="2" s="1"/>
  <c r="D89" i="1"/>
  <c r="D88" i="1"/>
  <c r="D90" i="1"/>
  <c r="Q82" i="1"/>
  <c r="J82" i="1"/>
  <c r="K82" i="1"/>
  <c r="L82" i="1"/>
  <c r="M82" i="1"/>
  <c r="N82" i="1"/>
  <c r="E82" i="1"/>
  <c r="F82" i="1"/>
  <c r="G82" i="1"/>
  <c r="F7" i="4" l="1"/>
  <c r="F8" i="4" s="1"/>
  <c r="F9" i="4" s="1"/>
  <c r="F10" i="4" s="1"/>
  <c r="F11" i="4" s="1"/>
  <c r="F12" i="4" s="1"/>
  <c r="F13" i="4" s="1"/>
  <c r="F14" i="4" s="1"/>
  <c r="F15" i="4" s="1"/>
  <c r="F16" i="4" s="1"/>
  <c r="H6" i="1"/>
  <c r="O5" i="1"/>
  <c r="O6" i="1" s="1"/>
  <c r="S5" i="1"/>
  <c r="S6" i="1" s="1"/>
  <c r="F10" i="6"/>
  <c r="F14" i="2"/>
  <c r="F4" i="7"/>
  <c r="F7" i="2" s="1"/>
  <c r="C23" i="2"/>
  <c r="C10" i="2"/>
  <c r="F5" i="11"/>
  <c r="F13" i="2" s="1"/>
  <c r="F16" i="2"/>
  <c r="G15" i="2" s="1"/>
  <c r="F12" i="3"/>
  <c r="F14" i="3" s="1"/>
  <c r="F15" i="3" s="1"/>
  <c r="F16" i="3" s="1"/>
  <c r="F17" i="3" s="1"/>
  <c r="F5" i="13"/>
  <c r="F12" i="2" s="1"/>
  <c r="G11" i="2" s="1"/>
  <c r="F7" i="14"/>
  <c r="F57" i="5"/>
  <c r="F58" i="5" s="1"/>
  <c r="F59" i="5" s="1"/>
  <c r="F60" i="5" s="1"/>
  <c r="F61" i="5" s="1"/>
  <c r="F62" i="5" s="1"/>
  <c r="F63" i="5" s="1"/>
  <c r="F64" i="5" s="1"/>
  <c r="F65" i="5" s="1"/>
  <c r="F66" i="5" s="1"/>
  <c r="F67" i="5" s="1"/>
  <c r="F68" i="5" s="1"/>
  <c r="F69" i="5" s="1"/>
  <c r="F70" i="5" s="1"/>
  <c r="F71" i="5" s="1"/>
  <c r="F72" i="5" s="1"/>
  <c r="F73" i="5" s="1"/>
  <c r="F74" i="5" s="1"/>
  <c r="F75" i="5" s="1"/>
  <c r="F76" i="5" s="1"/>
  <c r="F77" i="5" s="1"/>
  <c r="F78" i="5" s="1"/>
  <c r="F79" i="5" s="1"/>
  <c r="F80" i="5" s="1"/>
  <c r="F81" i="5" s="1"/>
  <c r="F82" i="5" s="1"/>
  <c r="F83" i="5" s="1"/>
  <c r="F84" i="5" s="1"/>
  <c r="F85" i="5" s="1"/>
  <c r="F86" i="5" s="1"/>
  <c r="F87" i="5" s="1"/>
  <c r="F88" i="5" s="1"/>
  <c r="F54" i="13"/>
  <c r="F55" i="13"/>
  <c r="F56" i="13" s="1"/>
  <c r="F57" i="13" s="1"/>
  <c r="F58" i="13" s="1"/>
  <c r="F59" i="13" s="1"/>
  <c r="F60" i="13" s="1"/>
  <c r="F61" i="13" s="1"/>
  <c r="F62" i="13" s="1"/>
  <c r="F63" i="13" s="1"/>
  <c r="F64" i="13" s="1"/>
  <c r="F65" i="13" s="1"/>
  <c r="F66" i="13" s="1"/>
  <c r="F67" i="13" s="1"/>
  <c r="F68" i="13" s="1"/>
  <c r="F69" i="13" s="1"/>
  <c r="F70" i="13" s="1"/>
  <c r="F6" i="10"/>
  <c r="F10" i="2"/>
  <c r="G9" i="2"/>
  <c r="F76" i="10"/>
  <c r="F77" i="10"/>
  <c r="F78" i="10" s="1"/>
  <c r="F79" i="10" s="1"/>
  <c r="F80" i="10" s="1"/>
  <c r="F81" i="10" s="1"/>
  <c r="F82" i="10" s="1"/>
  <c r="F83" i="10" s="1"/>
  <c r="F84" i="10" s="1"/>
  <c r="F85" i="10" s="1"/>
  <c r="F86" i="10" s="1"/>
  <c r="F87" i="10" s="1"/>
  <c r="F88" i="10" s="1"/>
  <c r="F89" i="10" s="1"/>
  <c r="F90" i="10" s="1"/>
  <c r="F91" i="10" s="1"/>
  <c r="F92" i="10" s="1"/>
  <c r="F93" i="10" s="1"/>
  <c r="F94" i="10" s="1"/>
  <c r="F95" i="10" s="1"/>
  <c r="F96" i="10" s="1"/>
  <c r="F97" i="10" s="1"/>
  <c r="F98" i="10" s="1"/>
  <c r="F99" i="10" s="1"/>
  <c r="F100" i="10" s="1"/>
  <c r="F101" i="10" s="1"/>
  <c r="F102" i="10" s="1"/>
  <c r="F103" i="10" s="1"/>
  <c r="F104" i="10" s="1"/>
  <c r="F105" i="10" s="1"/>
  <c r="F106" i="10" s="1"/>
  <c r="F107" i="10" s="1"/>
  <c r="F108" i="10" s="1"/>
  <c r="F109" i="10" s="1"/>
  <c r="C11" i="2"/>
  <c r="F76" i="8"/>
  <c r="F77" i="8"/>
  <c r="F78" i="8" s="1"/>
  <c r="F79" i="8" s="1"/>
  <c r="F80" i="8" s="1"/>
  <c r="F81" i="8" s="1"/>
  <c r="F82" i="8" s="1"/>
  <c r="F83" i="8" s="1"/>
  <c r="F84" i="8" s="1"/>
  <c r="F85" i="8" s="1"/>
  <c r="F86" i="8" s="1"/>
  <c r="F87" i="8" s="1"/>
  <c r="F88" i="8" s="1"/>
  <c r="F89" i="8" s="1"/>
  <c r="F90" i="8" s="1"/>
  <c r="F91" i="8" s="1"/>
  <c r="F92" i="8" s="1"/>
  <c r="F93" i="8" s="1"/>
  <c r="F94" i="8" s="1"/>
  <c r="F95" i="8" s="1"/>
  <c r="F96" i="8" s="1"/>
  <c r="F97" i="8" s="1"/>
  <c r="F98" i="8" s="1"/>
  <c r="F99" i="8" s="1"/>
  <c r="F100" i="8" s="1"/>
  <c r="F101" i="8" s="1"/>
  <c r="F102" i="8" s="1"/>
  <c r="F103" i="8" s="1"/>
  <c r="F104" i="8" s="1"/>
  <c r="F105" i="8" s="1"/>
  <c r="F106" i="8" s="1"/>
  <c r="F107" i="8" s="1"/>
  <c r="F108" i="8" s="1"/>
  <c r="F109" i="8" s="1"/>
  <c r="G18" i="2"/>
  <c r="F92" i="11"/>
  <c r="F93" i="11" s="1"/>
  <c r="F94" i="11" s="1"/>
  <c r="F95" i="11" s="1"/>
  <c r="F96" i="11" s="1"/>
  <c r="F97" i="11" s="1"/>
  <c r="F98" i="11" s="1"/>
  <c r="F99" i="11" s="1"/>
  <c r="F100" i="11" s="1"/>
  <c r="F101" i="11" s="1"/>
  <c r="F102" i="11" s="1"/>
  <c r="F103" i="11" s="1"/>
  <c r="F104" i="11" s="1"/>
  <c r="F105" i="11" s="1"/>
  <c r="F106" i="11" s="1"/>
  <c r="F107" i="11" s="1"/>
  <c r="F108" i="11" s="1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F192" i="6"/>
  <c r="F193" i="6"/>
  <c r="F194" i="6"/>
  <c r="F195" i="6"/>
  <c r="F196" i="6"/>
  <c r="F197" i="6"/>
  <c r="F198" i="6"/>
  <c r="F199" i="6"/>
  <c r="F200" i="6"/>
  <c r="F201" i="6"/>
  <c r="F202" i="6"/>
  <c r="F203" i="6"/>
  <c r="F204" i="6"/>
  <c r="F205" i="6"/>
  <c r="F206" i="6"/>
  <c r="F207" i="6"/>
  <c r="F208" i="6"/>
  <c r="F209" i="6"/>
  <c r="F210" i="6"/>
  <c r="F211" i="6"/>
  <c r="F212" i="6"/>
  <c r="F213" i="6"/>
  <c r="F214" i="6"/>
  <c r="F215" i="6"/>
  <c r="F216" i="6"/>
  <c r="F217" i="6"/>
  <c r="F218" i="6"/>
  <c r="F219" i="6"/>
  <c r="F220" i="6"/>
  <c r="F221" i="6"/>
  <c r="F222" i="6"/>
  <c r="F223" i="6"/>
  <c r="F224" i="6"/>
  <c r="F225" i="6"/>
  <c r="F226" i="6"/>
  <c r="F227" i="6"/>
  <c r="F228" i="6"/>
  <c r="F229" i="6"/>
  <c r="F230" i="6"/>
  <c r="F231" i="6"/>
  <c r="F232" i="6"/>
  <c r="F233" i="6"/>
  <c r="F234" i="6"/>
  <c r="F235" i="6"/>
  <c r="F236" i="6"/>
  <c r="F237" i="6"/>
  <c r="F238" i="6"/>
  <c r="F239" i="6"/>
  <c r="F240" i="6"/>
  <c r="F241" i="6"/>
  <c r="F242" i="6"/>
  <c r="F243" i="6"/>
  <c r="F244" i="6"/>
  <c r="F245" i="6"/>
  <c r="F246" i="6"/>
  <c r="F247" i="6"/>
  <c r="F248" i="6"/>
  <c r="F249" i="6"/>
  <c r="F94" i="12"/>
  <c r="F95" i="12" s="1"/>
  <c r="F96" i="12" s="1"/>
  <c r="F97" i="12" s="1"/>
  <c r="F98" i="12" s="1"/>
  <c r="F99" i="12" s="1"/>
  <c r="F100" i="12" s="1"/>
  <c r="F101" i="12" s="1"/>
  <c r="F102" i="12" s="1"/>
  <c r="F103" i="12" s="1"/>
  <c r="F104" i="12" s="1"/>
  <c r="F105" i="12" s="1"/>
  <c r="F106" i="12" s="1"/>
  <c r="F107" i="12" s="1"/>
  <c r="F108" i="12" s="1"/>
  <c r="F109" i="12" s="1"/>
  <c r="F110" i="12" s="1"/>
  <c r="F17" i="4" l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F45" i="4" s="1"/>
  <c r="F46" i="4" s="1"/>
  <c r="D9" i="2"/>
  <c r="S7" i="1"/>
  <c r="S8" i="1" s="1"/>
  <c r="O7" i="1"/>
  <c r="O8" i="1" s="1"/>
  <c r="H7" i="1"/>
  <c r="H8" i="1" s="1"/>
  <c r="G6" i="2"/>
  <c r="G19" i="2" s="1"/>
  <c r="F47" i="4" l="1"/>
  <c r="O9" i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O45" i="1" s="1"/>
  <c r="O46" i="1" s="1"/>
  <c r="O47" i="1" s="1"/>
  <c r="O48" i="1" s="1"/>
  <c r="O49" i="1" s="1"/>
  <c r="O50" i="1" s="1"/>
  <c r="O51" i="1" s="1"/>
  <c r="O52" i="1" s="1"/>
  <c r="O53" i="1" s="1"/>
  <c r="O54" i="1" s="1"/>
  <c r="O55" i="1" s="1"/>
  <c r="O56" i="1" s="1"/>
  <c r="O57" i="1" s="1"/>
  <c r="H9" i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S9" i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S44" i="1" s="1"/>
  <c r="S45" i="1" s="1"/>
  <c r="S46" i="1" s="1"/>
  <c r="S47" i="1" s="1"/>
  <c r="S48" i="1" s="1"/>
  <c r="S49" i="1" s="1"/>
  <c r="S50" i="1" s="1"/>
  <c r="S51" i="1" s="1"/>
  <c r="S52" i="1" s="1"/>
  <c r="S53" i="1" s="1"/>
  <c r="S54" i="1" s="1"/>
  <c r="S55" i="1" s="1"/>
  <c r="S56" i="1" s="1"/>
  <c r="C14" i="2"/>
  <c r="D12" i="2" s="1"/>
  <c r="D19" i="2" s="1"/>
  <c r="C21" i="2" s="1"/>
  <c r="O58" i="1" l="1"/>
  <c r="O59" i="1" s="1"/>
  <c r="O60" i="1" s="1"/>
  <c r="O61" i="1" s="1"/>
  <c r="O62" i="1" s="1"/>
  <c r="O63" i="1" s="1"/>
  <c r="O64" i="1" s="1"/>
  <c r="O65" i="1" s="1"/>
  <c r="O66" i="1" s="1"/>
  <c r="O67" i="1" s="1"/>
  <c r="O68" i="1" s="1"/>
  <c r="O69" i="1" s="1"/>
  <c r="O70" i="1" s="1"/>
  <c r="O71" i="1" s="1"/>
  <c r="O72" i="1" s="1"/>
  <c r="O73" i="1" s="1"/>
  <c r="O74" i="1" s="1"/>
  <c r="O75" i="1" s="1"/>
  <c r="O76" i="1" s="1"/>
  <c r="O77" i="1" s="1"/>
  <c r="F50" i="4"/>
  <c r="F51" i="4" s="1"/>
  <c r="F52" i="4" s="1"/>
  <c r="F53" i="4" s="1"/>
  <c r="F54" i="4" s="1"/>
  <c r="F55" i="4" s="1"/>
  <c r="F56" i="4" s="1"/>
  <c r="F57" i="4" s="1"/>
  <c r="F58" i="4" s="1"/>
  <c r="F59" i="4" s="1"/>
  <c r="F60" i="4" s="1"/>
  <c r="F61" i="4" s="1"/>
  <c r="F62" i="4" s="1"/>
  <c r="F63" i="4" s="1"/>
  <c r="F64" i="4" s="1"/>
  <c r="F65" i="4" s="1"/>
  <c r="F66" i="4" s="1"/>
  <c r="F67" i="4" s="1"/>
  <c r="H40" i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S57" i="1"/>
  <c r="B21" i="2"/>
  <c r="S58" i="1" l="1"/>
  <c r="S59" i="1" s="1"/>
  <c r="S60" i="1" s="1"/>
  <c r="S61" i="1" s="1"/>
  <c r="S62" i="1" s="1"/>
  <c r="S63" i="1" s="1"/>
  <c r="S64" i="1" s="1"/>
  <c r="S65" i="1" s="1"/>
  <c r="S66" i="1" s="1"/>
  <c r="S67" i="1" s="1"/>
  <c r="S68" i="1" s="1"/>
  <c r="S69" i="1" s="1"/>
  <c r="S70" i="1" s="1"/>
  <c r="S71" i="1" s="1"/>
  <c r="S72" i="1" s="1"/>
  <c r="S73" i="1" s="1"/>
  <c r="S74" i="1" s="1"/>
  <c r="S75" i="1" s="1"/>
  <c r="S76" i="1" s="1"/>
  <c r="S77" i="1" s="1"/>
  <c r="C25" i="2"/>
  <c r="C26" i="2" s="1"/>
</calcChain>
</file>

<file path=xl/sharedStrings.xml><?xml version="1.0" encoding="utf-8"?>
<sst xmlns="http://schemas.openxmlformats.org/spreadsheetml/2006/main" count="363" uniqueCount="131">
  <si>
    <t>DATA</t>
  </si>
  <si>
    <t>DESCRIZIONE</t>
  </si>
  <si>
    <t>USCITE</t>
  </si>
  <si>
    <t>ENTRATE: donazioni e simili</t>
  </si>
  <si>
    <t>ENTRATE: quote associative</t>
  </si>
  <si>
    <t xml:space="preserve">ENTRATE: istituzionali </t>
  </si>
  <si>
    <t>ENTRATE straordinarie(anticipazioni, prestiti)</t>
  </si>
  <si>
    <t>SALDO BANCA</t>
  </si>
  <si>
    <t>SALDO CASSA</t>
  </si>
  <si>
    <t>Entrate</t>
  </si>
  <si>
    <t>SALDO BANCA 2</t>
  </si>
  <si>
    <t>SALDO INIZIALE</t>
  </si>
  <si>
    <t>commissione bonifico bancario</t>
  </si>
  <si>
    <t>totale entrate donazioni</t>
  </si>
  <si>
    <t>totale entrate quote</t>
  </si>
  <si>
    <t>totale entrate istituzionali</t>
  </si>
  <si>
    <t xml:space="preserve">totale entrate </t>
  </si>
  <si>
    <t>totale uscite</t>
  </si>
  <si>
    <t>RENDICONTO</t>
  </si>
  <si>
    <t xml:space="preserve"> Associazione                                                                                                                                                                            RIME</t>
  </si>
  <si>
    <t>ENTRATE</t>
  </si>
  <si>
    <t>QUOTE ASSOCIATIVE</t>
  </si>
  <si>
    <t>Oneri da attività tipiche</t>
  </si>
  <si>
    <t>- prestazioni occasionali</t>
  </si>
  <si>
    <t>- Contributi carico associati</t>
  </si>
  <si>
    <t>- materiale e cancelleria</t>
  </si>
  <si>
    <t>ISTITUZIONALI</t>
  </si>
  <si>
    <t>Oneri promozionali e di raccolta fondi</t>
  </si>
  <si>
    <t>- Contributi pubblici</t>
  </si>
  <si>
    <t>- Raccolta fondi</t>
  </si>
  <si>
    <t>- Altro</t>
  </si>
  <si>
    <t>Oneri da attività accessorie</t>
  </si>
  <si>
    <t>DONAZIONI E SIMILI</t>
  </si>
  <si>
    <t>- Varie</t>
  </si>
  <si>
    <t>- Donazioni p. giuridiche</t>
  </si>
  <si>
    <t>- Viaggi e trasferte</t>
  </si>
  <si>
    <t>- Donazioni p. fisiche</t>
  </si>
  <si>
    <t>- Vitto e alloggio</t>
  </si>
  <si>
    <t>Oneri finanziari</t>
  </si>
  <si>
    <t>- spese bancarie</t>
  </si>
  <si>
    <t>STRAORDINARIE</t>
  </si>
  <si>
    <t>Straordinarie</t>
  </si>
  <si>
    <t>TOTALE ENTRATE</t>
  </si>
  <si>
    <t>TOTALE USCITE</t>
  </si>
  <si>
    <t>SALDO CASSA e BANCA ESERCIZIO PRECEDENTE</t>
  </si>
  <si>
    <t>Luogo, data</t>
  </si>
  <si>
    <t>Il tesoriere</t>
  </si>
  <si>
    <t>Il presidente</t>
  </si>
  <si>
    <t>ENTRATA</t>
  </si>
  <si>
    <t>USCITA</t>
  </si>
  <si>
    <t>SALDO</t>
  </si>
  <si>
    <t>ASSEGNO NO.</t>
  </si>
  <si>
    <t>NOTE</t>
  </si>
  <si>
    <t>SALDO FINALE</t>
  </si>
  <si>
    <t>DARE</t>
  </si>
  <si>
    <t>AVERE</t>
  </si>
  <si>
    <t>VALUE</t>
  </si>
  <si>
    <t>NOTES</t>
  </si>
  <si>
    <t>COSTI</t>
  </si>
  <si>
    <t xml:space="preserve">SALDO </t>
  </si>
  <si>
    <t>parziale trim.</t>
  </si>
  <si>
    <t>COSTO</t>
  </si>
  <si>
    <t>GIROCONTI</t>
  </si>
  <si>
    <t>GIROCONTI, ANTICIPAZIONI E PRESTITI</t>
  </si>
  <si>
    <t>canone mensile carta evo</t>
  </si>
  <si>
    <t>PRESTITI INFRUT. SOCI</t>
  </si>
  <si>
    <t>RIME BILANCIO ANNO 2020</t>
  </si>
  <si>
    <t>GENNAIO - MARZO 2020</t>
  </si>
  <si>
    <t>APRILE - GIUGNO 2020</t>
  </si>
  <si>
    <t>quota sociale Martin Dequal 2019/2020</t>
  </si>
  <si>
    <t>quota meridiano Annalisa Rau</t>
  </si>
  <si>
    <t>quota meridiano Andrea Cosa</t>
  </si>
  <si>
    <t>quota meridiano Mattia Piccolo</t>
  </si>
  <si>
    <t>quota meridiano Valentino dall'Arche</t>
  </si>
  <si>
    <t>quota meridiano Nicholas Serli</t>
  </si>
  <si>
    <t>quota meridiano Federica Granello</t>
  </si>
  <si>
    <t>quota meridiano Sirine Abdellaoui</t>
  </si>
  <si>
    <t>quota meridiano Hamid Al Bouchouari</t>
  </si>
  <si>
    <t>quota meridiano Ricardo Rauber</t>
  </si>
  <si>
    <t>rimborso Mattia Piccolo (50 donazione)</t>
  </si>
  <si>
    <t>rimborso Ricardo Rauber</t>
  </si>
  <si>
    <t>rimborso Federica Granello</t>
  </si>
  <si>
    <t>rimborso Nicholas Serli</t>
  </si>
  <si>
    <t>rimborso Sirine Abdellaoui</t>
  </si>
  <si>
    <t>rimborso Valentino dall'Arche</t>
  </si>
  <si>
    <t>rimborso Hamid Al Bouchouari (30 donazione)</t>
  </si>
  <si>
    <t>rimborso Annalisa Rau (20 donazione)</t>
  </si>
  <si>
    <t>rimborso Andrea Costa (20 donazione)</t>
  </si>
  <si>
    <t>rinnovo Aruba webmail</t>
  </si>
  <si>
    <t>LUGLIO - SETTEMBRE 2020</t>
  </si>
  <si>
    <t xml:space="preserve">rimborso spese Margherita Stera </t>
  </si>
  <si>
    <t xml:space="preserve">commissione bonifico bancario </t>
  </si>
  <si>
    <t>OTTOBRE- DICEMBRE 2020</t>
  </si>
  <si>
    <t>Cinque per Mille anno 2018</t>
  </si>
  <si>
    <t>spese cancelleria - tessere</t>
  </si>
  <si>
    <t>spazio Zeno</t>
  </si>
  <si>
    <t>stampa volantini meridiano</t>
  </si>
  <si>
    <t>ANNO 2020</t>
  </si>
  <si>
    <t>Saldo al 31 MARZO 2020</t>
  </si>
  <si>
    <t>Saldo al 30 GIUGNO 2020</t>
  </si>
  <si>
    <t>Saldo al 30 SETTEMBRE 2020</t>
  </si>
  <si>
    <t>SETTEMBRE - DICEMBRE 2020</t>
  </si>
  <si>
    <t>scontrini e ricevute 2020</t>
  </si>
  <si>
    <t>quote sociali assemblea 2020/2021</t>
  </si>
  <si>
    <t>spesa cancelleria - tessere</t>
  </si>
  <si>
    <t>OTTOBRE - DICEMBRE 2020</t>
  </si>
  <si>
    <t>Saldo al 31 DICEMBRE 2020</t>
  </si>
  <si>
    <t>TOTALE ANNO 2020</t>
  </si>
  <si>
    <t>TOTALE 2020</t>
  </si>
  <si>
    <t>estinzione carta evo</t>
  </si>
  <si>
    <t>verifica carta evo per pagamento dominio aruba</t>
  </si>
  <si>
    <t>quota sociale Debora Dellago 2020/2021</t>
  </si>
  <si>
    <t>quota sociale Pietro Rabusin 2020/2021</t>
  </si>
  <si>
    <t>quota sociale Giulia Mari 2020/2021</t>
  </si>
  <si>
    <t>quota sociale Giovanni Dedenaro 2020/2021</t>
  </si>
  <si>
    <t>quota sociale Giulia Vellone 2020/2021</t>
  </si>
  <si>
    <t>fattura Azzurra Nicchi</t>
  </si>
  <si>
    <t>quota sociale Giulio Dagostini 2020/2021</t>
  </si>
  <si>
    <t>quota sociale Ilaria Vascotto 2020/2021</t>
  </si>
  <si>
    <t>quota sociale Eleonora Galimberti 2020/2021</t>
  </si>
  <si>
    <t>quota sociale Martin Dequal 2020/2021</t>
  </si>
  <si>
    <t>storno prova accredito carta</t>
  </si>
  <si>
    <t>quota sociale Maria Mulè 2020/2021</t>
  </si>
  <si>
    <t>altro</t>
  </si>
  <si>
    <t>Saldo 31 dicembre 2020</t>
  </si>
  <si>
    <t>rimborso spese Margherita Stera - viaggio consulta</t>
  </si>
  <si>
    <t>pagamento nuova carta evo</t>
  </si>
  <si>
    <t>rimborso spese Margherita Stera - ACMOS</t>
  </si>
  <si>
    <t>SALDO 31.12.2020</t>
  </si>
  <si>
    <t>ricarica carta evo</t>
  </si>
  <si>
    <t>spese canone area clienti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</si>
</sst>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-;\-* #,##0.00_-;_-* \-??_-;_-@_-"/>
    <numFmt numFmtId="165" formatCode="d/mm/yyyy"/>
    <numFmt numFmtId="166" formatCode="_-[$€-410]\ * #,##0.00_-;\-[$€-410]\ * #,##0.00_-;_-[$€-410]\ * \-??_-;_-@_-"/>
    <numFmt numFmtId="167" formatCode="&quot;€&quot;\ #,##0.00;[Red]&quot;€&quot;\ #,##0.00"/>
    <numFmt numFmtId="168" formatCode="0.00;[Red]0.00"/>
    <numFmt numFmtId="169" formatCode="#,##0.00;[Red]#,##0.00"/>
  </numFmts>
  <fonts count="44" x14ac:knownFonts="1">
    <font>
      <sz val="10"/>
      <name val="Verdana"/>
      <family val="2"/>
    </font>
    <font>
      <sz val="10"/>
      <color indexed="25"/>
      <name val="Verdana"/>
      <family val="2"/>
    </font>
    <font>
      <b/>
      <sz val="10"/>
      <name val="Verdana"/>
      <family val="2"/>
    </font>
    <font>
      <b/>
      <sz val="14"/>
      <name val="Verdana"/>
      <family val="2"/>
    </font>
    <font>
      <b/>
      <sz val="14"/>
      <color indexed="25"/>
      <name val="Verdana"/>
      <family val="2"/>
    </font>
    <font>
      <b/>
      <sz val="9"/>
      <name val="Verdana"/>
      <family val="2"/>
    </font>
    <font>
      <b/>
      <sz val="9"/>
      <color indexed="8"/>
      <name val="Verdana"/>
      <family val="2"/>
    </font>
    <font>
      <b/>
      <sz val="9"/>
      <name val="Arial"/>
      <family val="2"/>
    </font>
    <font>
      <b/>
      <sz val="10"/>
      <color indexed="8"/>
      <name val="Verdana"/>
      <family val="2"/>
    </font>
    <font>
      <sz val="10"/>
      <color indexed="25"/>
      <name val="Arial"/>
      <family val="2"/>
    </font>
    <font>
      <b/>
      <sz val="10"/>
      <name val="Arial"/>
      <family val="2"/>
    </font>
    <font>
      <b/>
      <sz val="10"/>
      <color indexed="25"/>
      <name val="Arial"/>
      <family val="2"/>
    </font>
    <font>
      <b/>
      <sz val="10"/>
      <color indexed="25"/>
      <name val="Verdana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8"/>
      <name val="Verdana"/>
      <family val="2"/>
    </font>
    <font>
      <sz val="10"/>
      <color indexed="9"/>
      <name val="Verdana"/>
      <family val="2"/>
    </font>
    <font>
      <sz val="10"/>
      <name val="Verdana"/>
      <family val="2"/>
      <charset val="238"/>
    </font>
    <font>
      <sz val="9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11"/>
      <name val="Verdana"/>
      <family val="2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4"/>
      <color indexed="10"/>
      <name val="Times New Roman"/>
      <family val="1"/>
    </font>
    <font>
      <b/>
      <sz val="16"/>
      <name val="Times New Roman"/>
      <family val="1"/>
    </font>
    <font>
      <b/>
      <sz val="16"/>
      <name val="Times New Roman"/>
      <family val="1"/>
      <charset val="1"/>
    </font>
    <font>
      <b/>
      <sz val="11"/>
      <name val="Times New Roman"/>
      <family val="1"/>
    </font>
    <font>
      <b/>
      <sz val="11"/>
      <name val="Times New Roman"/>
      <family val="1"/>
      <charset val="1"/>
    </font>
    <font>
      <sz val="10"/>
      <name val="Times New Roman"/>
      <family val="1"/>
      <charset val="1"/>
    </font>
    <font>
      <sz val="11"/>
      <name val="Times New Roman"/>
      <family val="1"/>
      <charset val="1"/>
    </font>
    <font>
      <sz val="10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  <charset val="1"/>
    </font>
    <font>
      <b/>
      <sz val="12"/>
      <name val="Times New Roman"/>
      <family val="1"/>
    </font>
    <font>
      <i/>
      <sz val="10"/>
      <name val="Arial"/>
      <family val="2"/>
    </font>
    <font>
      <sz val="10"/>
      <color indexed="30"/>
      <name val="Verdana"/>
      <family val="2"/>
    </font>
    <font>
      <b/>
      <sz val="10"/>
      <color indexed="30"/>
      <name val="Verdana"/>
      <family val="2"/>
    </font>
    <font>
      <b/>
      <sz val="10"/>
      <color indexed="10"/>
      <name val="Arial"/>
      <family val="2"/>
    </font>
    <font>
      <sz val="14"/>
      <name val="Verdana"/>
      <family val="2"/>
    </font>
    <font>
      <sz val="10"/>
      <name val="Verdana"/>
      <family val="2"/>
    </font>
    <font>
      <sz val="10"/>
      <color rgb="FF00B0F0"/>
      <name val="Verdana"/>
      <family val="2"/>
    </font>
    <font>
      <sz val="10"/>
      <color rgb="FFFF0000"/>
      <name val="Verdana"/>
      <family val="2"/>
    </font>
    <font>
      <sz val="10"/>
      <color rgb="FFFF3333"/>
      <name val="Arial"/>
      <family val="2"/>
    </font>
    <font>
      <sz val="10"/>
      <color rgb="FFFF3333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3"/>
        <bgColor indexed="13"/>
      </patternFill>
    </fill>
    <fill>
      <patternFill patternType="solid">
        <fgColor indexed="27"/>
        <bgColor indexed="42"/>
      </patternFill>
    </fill>
    <fill>
      <patternFill patternType="solid">
        <fgColor indexed="41"/>
        <bgColor indexed="27"/>
      </patternFill>
    </fill>
    <fill>
      <patternFill patternType="solid">
        <fgColor rgb="FFFFFF66"/>
        <bgColor indexed="64"/>
      </patternFill>
    </fill>
    <fill>
      <patternFill patternType="solid">
        <fgColor rgb="FFFFFF66"/>
        <bgColor indexed="13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13"/>
      </patternFill>
    </fill>
  </fills>
  <borders count="24">
    <border>
      <left/>
      <right/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</borders>
  <cellStyleXfs count="4">
    <xf numFmtId="0" fontId="0" fillId="0" borderId="0"/>
    <xf numFmtId="164" fontId="39" fillId="0" borderId="0" applyFill="0" applyBorder="0" applyAlignment="0" applyProtection="0"/>
    <xf numFmtId="0" fontId="17" fillId="0" borderId="0"/>
    <xf numFmtId="0" fontId="39" fillId="0" borderId="0"/>
  </cellStyleXfs>
  <cellXfs count="397">
    <xf numFmtId="0" fontId="0" fillId="0" borderId="0" xfId="0"/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14" fontId="0" fillId="2" borderId="2" xfId="0" applyNumberFormat="1" applyFill="1" applyBorder="1" applyAlignment="1">
      <alignment horizontal="center"/>
    </xf>
    <xf numFmtId="39" fontId="0" fillId="2" borderId="1" xfId="0" applyNumberFormat="1" applyFill="1" applyBorder="1" applyAlignment="1">
      <alignment horizontal="center"/>
    </xf>
    <xf numFmtId="39" fontId="0" fillId="2" borderId="1" xfId="0" applyNumberFormat="1" applyFill="1" applyBorder="1"/>
    <xf numFmtId="4" fontId="1" fillId="2" borderId="1" xfId="0" applyNumberFormat="1" applyFont="1" applyFill="1" applyBorder="1"/>
    <xf numFmtId="4" fontId="0" fillId="2" borderId="1" xfId="0" applyNumberFormat="1" applyFill="1" applyBorder="1"/>
    <xf numFmtId="0" fontId="13" fillId="2" borderId="1" xfId="0" applyFont="1" applyFill="1" applyBorder="1" applyAlignment="1">
      <alignment horizontal="center"/>
    </xf>
    <xf numFmtId="0" fontId="0" fillId="2" borderId="1" xfId="0" applyFill="1" applyBorder="1"/>
    <xf numFmtId="14" fontId="0" fillId="0" borderId="0" xfId="0" applyNumberFormat="1"/>
    <xf numFmtId="0" fontId="2" fillId="3" borderId="1" xfId="0" applyFont="1" applyFill="1" applyBorder="1" applyAlignment="1">
      <alignment horizontal="left"/>
    </xf>
    <xf numFmtId="0" fontId="13" fillId="2" borderId="0" xfId="0" applyFont="1" applyFill="1"/>
    <xf numFmtId="0" fontId="13" fillId="2" borderId="0" xfId="0" applyFont="1" applyFill="1" applyAlignment="1">
      <alignment wrapText="1"/>
    </xf>
    <xf numFmtId="0" fontId="26" fillId="2" borderId="4" xfId="0" applyFont="1" applyFill="1" applyBorder="1" applyAlignment="1">
      <alignment horizontal="left" wrapText="1"/>
    </xf>
    <xf numFmtId="166" fontId="26" fillId="2" borderId="5" xfId="1" applyNumberFormat="1" applyFont="1" applyFill="1" applyBorder="1" applyAlignment="1">
      <alignment horizontal="right" wrapText="1"/>
    </xf>
    <xf numFmtId="166" fontId="26" fillId="2" borderId="6" xfId="1" applyNumberFormat="1" applyFont="1" applyFill="1" applyBorder="1" applyAlignment="1">
      <alignment horizontal="right" wrapText="1"/>
    </xf>
    <xf numFmtId="0" fontId="27" fillId="2" borderId="4" xfId="0" applyFont="1" applyFill="1" applyBorder="1" applyAlignment="1">
      <alignment horizontal="left" wrapText="1"/>
    </xf>
    <xf numFmtId="166" fontId="28" fillId="2" borderId="5" xfId="1" applyNumberFormat="1" applyFont="1" applyFill="1" applyBorder="1" applyAlignment="1">
      <alignment horizontal="right" wrapText="1"/>
    </xf>
    <xf numFmtId="166" fontId="28" fillId="2" borderId="6" xfId="1" applyNumberFormat="1" applyFont="1" applyFill="1" applyBorder="1" applyAlignment="1">
      <alignment horizontal="right" wrapText="1"/>
    </xf>
    <xf numFmtId="0" fontId="29" fillId="2" borderId="4" xfId="0" applyFont="1" applyFill="1" applyBorder="1" applyAlignment="1">
      <alignment horizontal="left" wrapText="1"/>
    </xf>
    <xf numFmtId="49" fontId="30" fillId="2" borderId="7" xfId="0" applyNumberFormat="1" applyFont="1" applyFill="1" applyBorder="1" applyAlignment="1">
      <alignment wrapText="1"/>
    </xf>
    <xf numFmtId="166" fontId="31" fillId="2" borderId="6" xfId="1" applyNumberFormat="1" applyFont="1" applyFill="1" applyBorder="1" applyAlignment="1">
      <alignment horizontal="right" wrapText="1"/>
    </xf>
    <xf numFmtId="0" fontId="28" fillId="2" borderId="8" xfId="0" applyFont="1" applyFill="1" applyBorder="1"/>
    <xf numFmtId="49" fontId="30" fillId="2" borderId="4" xfId="0" applyNumberFormat="1" applyFont="1" applyFill="1" applyBorder="1" applyAlignment="1">
      <alignment wrapText="1"/>
    </xf>
    <xf numFmtId="166" fontId="30" fillId="2" borderId="5" xfId="1" applyNumberFormat="1" applyFont="1" applyFill="1" applyBorder="1" applyAlignment="1">
      <alignment horizontal="right" wrapText="1"/>
    </xf>
    <xf numFmtId="49" fontId="28" fillId="2" borderId="4" xfId="0" applyNumberFormat="1" applyFont="1" applyFill="1" applyBorder="1" applyAlignment="1">
      <alignment wrapText="1"/>
    </xf>
    <xf numFmtId="49" fontId="30" fillId="2" borderId="5" xfId="0" applyNumberFormat="1" applyFont="1" applyFill="1" applyBorder="1" applyAlignment="1">
      <alignment wrapText="1"/>
    </xf>
    <xf numFmtId="166" fontId="31" fillId="2" borderId="5" xfId="1" applyNumberFormat="1" applyFont="1" applyFill="1" applyBorder="1" applyAlignment="1">
      <alignment horizontal="right" wrapText="1"/>
    </xf>
    <xf numFmtId="0" fontId="28" fillId="2" borderId="8" xfId="0" applyFont="1" applyFill="1" applyBorder="1" applyAlignment="1">
      <alignment horizontal="left" wrapText="1"/>
    </xf>
    <xf numFmtId="0" fontId="28" fillId="2" borderId="5" xfId="0" applyFont="1" applyFill="1" applyBorder="1" applyAlignment="1">
      <alignment horizontal="left" wrapText="1"/>
    </xf>
    <xf numFmtId="0" fontId="26" fillId="2" borderId="5" xfId="0" applyFont="1" applyFill="1" applyBorder="1" applyAlignment="1">
      <alignment horizontal="left" wrapText="1"/>
    </xf>
    <xf numFmtId="0" fontId="13" fillId="2" borderId="5" xfId="0" applyFont="1" applyFill="1" applyBorder="1"/>
    <xf numFmtId="0" fontId="2" fillId="0" borderId="5" xfId="0" applyFont="1" applyBorder="1"/>
    <xf numFmtId="0" fontId="32" fillId="0" borderId="5" xfId="0" applyFont="1" applyBorder="1"/>
    <xf numFmtId="0" fontId="28" fillId="0" borderId="5" xfId="0" applyFont="1" applyBorder="1"/>
    <xf numFmtId="0" fontId="33" fillId="2" borderId="9" xfId="0" applyFont="1" applyFill="1" applyBorder="1" applyAlignment="1">
      <alignment horizontal="center" wrapText="1"/>
    </xf>
    <xf numFmtId="166" fontId="33" fillId="2" borderId="9" xfId="0" applyNumberFormat="1" applyFont="1" applyFill="1" applyBorder="1" applyAlignment="1">
      <alignment horizontal="right" wrapText="1"/>
    </xf>
    <xf numFmtId="0" fontId="22" fillId="2" borderId="10" xfId="0" applyFont="1" applyFill="1" applyBorder="1"/>
    <xf numFmtId="166" fontId="22" fillId="2" borderId="10" xfId="0" applyNumberFormat="1" applyFont="1" applyFill="1" applyBorder="1"/>
    <xf numFmtId="166" fontId="22" fillId="2" borderId="0" xfId="0" applyNumberFormat="1" applyFont="1" applyFill="1"/>
    <xf numFmtId="0" fontId="22" fillId="2" borderId="11" xfId="0" applyFont="1" applyFill="1" applyBorder="1"/>
    <xf numFmtId="166" fontId="22" fillId="2" borderId="11" xfId="0" applyNumberFormat="1" applyFont="1" applyFill="1" applyBorder="1"/>
    <xf numFmtId="0" fontId="22" fillId="2" borderId="12" xfId="0" applyFont="1" applyFill="1" applyBorder="1"/>
    <xf numFmtId="166" fontId="30" fillId="2" borderId="12" xfId="0" applyNumberFormat="1" applyFont="1" applyFill="1" applyBorder="1"/>
    <xf numFmtId="166" fontId="30" fillId="2" borderId="0" xfId="0" applyNumberFormat="1" applyFont="1" applyFill="1"/>
    <xf numFmtId="0" fontId="22" fillId="2" borderId="13" xfId="0" applyFont="1" applyFill="1" applyBorder="1"/>
    <xf numFmtId="166" fontId="30" fillId="2" borderId="13" xfId="0" applyNumberFormat="1" applyFont="1" applyFill="1" applyBorder="1"/>
    <xf numFmtId="0" fontId="22" fillId="2" borderId="14" xfId="0" applyFont="1" applyFill="1" applyBorder="1"/>
    <xf numFmtId="166" fontId="22" fillId="2" borderId="15" xfId="0" applyNumberFormat="1" applyFont="1" applyFill="1" applyBorder="1"/>
    <xf numFmtId="0" fontId="34" fillId="2" borderId="0" xfId="0" applyFont="1" applyFill="1"/>
    <xf numFmtId="0" fontId="34" fillId="2" borderId="0" xfId="0" applyFont="1" applyFill="1" applyAlignment="1">
      <alignment horizontal="center"/>
    </xf>
    <xf numFmtId="0" fontId="13" fillId="2" borderId="16" xfId="0" applyFont="1" applyFill="1" applyBorder="1"/>
    <xf numFmtId="0" fontId="13" fillId="2" borderId="16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39" fontId="0" fillId="0" borderId="0" xfId="0" applyNumberFormat="1" applyAlignment="1">
      <alignment horizontal="center"/>
    </xf>
    <xf numFmtId="39" fontId="1" fillId="0" borderId="0" xfId="0" applyNumberFormat="1" applyFont="1"/>
    <xf numFmtId="1" fontId="0" fillId="0" borderId="0" xfId="0" applyNumberFormat="1"/>
    <xf numFmtId="0" fontId="35" fillId="0" borderId="0" xfId="0" applyFont="1"/>
    <xf numFmtId="14" fontId="2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/>
    </xf>
    <xf numFmtId="39" fontId="0" fillId="4" borderId="0" xfId="0" applyNumberFormat="1" applyFill="1" applyAlignment="1">
      <alignment horizontal="center"/>
    </xf>
    <xf numFmtId="1" fontId="2" fillId="4" borderId="0" xfId="0" applyNumberFormat="1" applyFont="1" applyFill="1" applyAlignment="1">
      <alignment horizontal="center"/>
    </xf>
    <xf numFmtId="0" fontId="36" fillId="4" borderId="0" xfId="0" applyFont="1" applyFill="1" applyAlignment="1">
      <alignment horizontal="center"/>
    </xf>
    <xf numFmtId="4" fontId="0" fillId="0" borderId="0" xfId="0" applyNumberFormat="1"/>
    <xf numFmtId="0" fontId="36" fillId="0" borderId="0" xfId="0" applyFont="1"/>
    <xf numFmtId="14" fontId="0" fillId="3" borderId="0" xfId="0" applyNumberFormat="1" applyFill="1" applyAlignment="1">
      <alignment horizontal="center"/>
    </xf>
    <xf numFmtId="0" fontId="2" fillId="3" borderId="0" xfId="0" applyFont="1" applyFill="1" applyAlignment="1">
      <alignment horizontal="center"/>
    </xf>
    <xf numFmtId="39" fontId="0" fillId="3" borderId="0" xfId="0" applyNumberFormat="1" applyFill="1" applyAlignment="1">
      <alignment horizontal="center"/>
    </xf>
    <xf numFmtId="39" fontId="1" fillId="3" borderId="0" xfId="0" applyNumberFormat="1" applyFont="1" applyFill="1"/>
    <xf numFmtId="4" fontId="0" fillId="3" borderId="0" xfId="0" applyNumberFormat="1" applyFill="1"/>
    <xf numFmtId="1" fontId="0" fillId="3" borderId="0" xfId="0" applyNumberFormat="1" applyFill="1"/>
    <xf numFmtId="0" fontId="36" fillId="3" borderId="0" xfId="0" applyFont="1" applyFill="1"/>
    <xf numFmtId="0" fontId="0" fillId="3" borderId="0" xfId="0" applyFill="1"/>
    <xf numFmtId="0" fontId="2" fillId="0" borderId="0" xfId="0" applyFont="1" applyAlignment="1">
      <alignment horizontal="center"/>
    </xf>
    <xf numFmtId="0" fontId="2" fillId="0" borderId="0" xfId="0" applyFont="1"/>
    <xf numFmtId="4" fontId="1" fillId="0" borderId="0" xfId="0" applyNumberFormat="1" applyFont="1"/>
    <xf numFmtId="4" fontId="35" fillId="0" borderId="0" xfId="0" applyNumberFormat="1" applyFont="1"/>
    <xf numFmtId="0" fontId="13" fillId="0" borderId="0" xfId="0" applyFont="1" applyAlignment="1">
      <alignment horizontal="center"/>
    </xf>
    <xf numFmtId="0" fontId="0" fillId="0" borderId="0" xfId="0" applyAlignment="1">
      <alignment horizontal="left"/>
    </xf>
    <xf numFmtId="14" fontId="2" fillId="0" borderId="0" xfId="0" applyNumberFormat="1" applyFont="1" applyAlignment="1">
      <alignment horizontal="center"/>
    </xf>
    <xf numFmtId="39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2" fillId="3" borderId="0" xfId="0" applyNumberFormat="1" applyFont="1" applyFill="1" applyAlignment="1">
      <alignment horizontal="center"/>
    </xf>
    <xf numFmtId="0" fontId="35" fillId="3" borderId="0" xfId="0" applyFont="1" applyFill="1"/>
    <xf numFmtId="0" fontId="0" fillId="0" borderId="0" xfId="0" applyAlignment="1">
      <alignment horizontal="left" wrapText="1"/>
    </xf>
    <xf numFmtId="0" fontId="15" fillId="0" borderId="0" xfId="0" applyFont="1"/>
    <xf numFmtId="4" fontId="0" fillId="2" borderId="0" xfId="0" applyNumberFormat="1" applyFill="1"/>
    <xf numFmtId="0" fontId="0" fillId="2" borderId="0" xfId="0" applyFill="1"/>
    <xf numFmtId="0" fontId="10" fillId="0" borderId="0" xfId="0" applyFont="1" applyAlignment="1">
      <alignment horizontal="center"/>
    </xf>
    <xf numFmtId="1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left"/>
    </xf>
    <xf numFmtId="165" fontId="18" fillId="0" borderId="0" xfId="2" applyNumberFormat="1" applyFont="1" applyAlignment="1">
      <alignment horizontal="left"/>
    </xf>
    <xf numFmtId="39" fontId="0" fillId="0" borderId="0" xfId="0" applyNumberFormat="1" applyAlignment="1">
      <alignment horizontal="right"/>
    </xf>
    <xf numFmtId="39" fontId="0" fillId="0" borderId="0" xfId="0" applyNumberFormat="1"/>
    <xf numFmtId="39" fontId="2" fillId="4" borderId="0" xfId="0" applyNumberFormat="1" applyFont="1" applyFill="1" applyAlignment="1">
      <alignment horizontal="right"/>
    </xf>
    <xf numFmtId="39" fontId="2" fillId="4" borderId="0" xfId="0" applyNumberFormat="1" applyFont="1" applyFill="1" applyAlignment="1">
      <alignment horizontal="center"/>
    </xf>
    <xf numFmtId="39" fontId="0" fillId="3" borderId="0" xfId="0" applyNumberFormat="1" applyFill="1" applyAlignment="1">
      <alignment horizontal="right"/>
    </xf>
    <xf numFmtId="0" fontId="2" fillId="3" borderId="0" xfId="0" applyFont="1" applyFill="1"/>
    <xf numFmtId="4" fontId="2" fillId="0" borderId="0" xfId="0" applyNumberFormat="1" applyFont="1"/>
    <xf numFmtId="0" fontId="0" fillId="0" borderId="0" xfId="0" applyAlignment="1">
      <alignment horizontal="right"/>
    </xf>
    <xf numFmtId="39" fontId="13" fillId="0" borderId="0" xfId="0" applyNumberFormat="1" applyFont="1" applyAlignment="1">
      <alignment horizontal="center"/>
    </xf>
    <xf numFmtId="39" fontId="37" fillId="0" borderId="0" xfId="0" applyNumberFormat="1" applyFont="1"/>
    <xf numFmtId="39" fontId="14" fillId="0" borderId="0" xfId="0" applyNumberFormat="1" applyFont="1"/>
    <xf numFmtId="0" fontId="2" fillId="2" borderId="0" xfId="0" applyFont="1" applyFill="1" applyAlignment="1">
      <alignment horizontal="center"/>
    </xf>
    <xf numFmtId="39" fontId="0" fillId="2" borderId="0" xfId="0" applyNumberFormat="1" applyFill="1" applyAlignment="1">
      <alignment horizontal="right"/>
    </xf>
    <xf numFmtId="39" fontId="0" fillId="2" borderId="0" xfId="0" applyNumberFormat="1" applyFill="1" applyAlignment="1">
      <alignment horizontal="center"/>
    </xf>
    <xf numFmtId="39" fontId="0" fillId="2" borderId="0" xfId="0" applyNumberFormat="1" applyFill="1"/>
    <xf numFmtId="4" fontId="2" fillId="2" borderId="0" xfId="0" applyNumberFormat="1" applyFont="1" applyFill="1"/>
    <xf numFmtId="1" fontId="2" fillId="2" borderId="0" xfId="0" applyNumberFormat="1" applyFont="1" applyFill="1" applyAlignment="1">
      <alignment horizontal="center"/>
    </xf>
    <xf numFmtId="4" fontId="16" fillId="2" borderId="0" xfId="0" applyNumberFormat="1" applyFont="1" applyFill="1"/>
    <xf numFmtId="0" fontId="19" fillId="2" borderId="0" xfId="2" applyFont="1" applyFill="1"/>
    <xf numFmtId="0" fontId="0" fillId="0" borderId="0" xfId="0" applyAlignment="1">
      <alignment horizontal="center"/>
    </xf>
    <xf numFmtId="0" fontId="0" fillId="0" borderId="17" xfId="0" applyBorder="1"/>
    <xf numFmtId="14" fontId="0" fillId="4" borderId="17" xfId="0" applyNumberFormat="1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39" fontId="0" fillId="4" borderId="17" xfId="0" applyNumberFormat="1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39" fontId="0" fillId="3" borderId="0" xfId="0" applyNumberFormat="1" applyFill="1"/>
    <xf numFmtId="0" fontId="0" fillId="3" borderId="0" xfId="0" applyFill="1" applyAlignment="1">
      <alignment horizontal="center"/>
    </xf>
    <xf numFmtId="4" fontId="0" fillId="0" borderId="0" xfId="0" applyNumberFormat="1" applyAlignment="1">
      <alignment horizontal="center"/>
    </xf>
    <xf numFmtId="14" fontId="0" fillId="2" borderId="2" xfId="0" applyNumberFormat="1" applyFill="1" applyBorder="1"/>
    <xf numFmtId="39" fontId="1" fillId="2" borderId="1" xfId="0" applyNumberFormat="1" applyFont="1" applyFill="1" applyBorder="1" applyAlignment="1">
      <alignment horizontal="right"/>
    </xf>
    <xf numFmtId="0" fontId="0" fillId="2" borderId="1" xfId="0" applyFill="1" applyBorder="1" applyAlignment="1">
      <alignment horizontal="center"/>
    </xf>
    <xf numFmtId="14" fontId="2" fillId="5" borderId="2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39" fontId="8" fillId="5" borderId="1" xfId="0" applyNumberFormat="1" applyFont="1" applyFill="1" applyBorder="1" applyAlignment="1">
      <alignment horizontal="right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39" fontId="9" fillId="2" borderId="1" xfId="0" applyNumberFormat="1" applyFont="1" applyFill="1" applyBorder="1" applyAlignment="1">
      <alignment horizontal="right"/>
    </xf>
    <xf numFmtId="165" fontId="0" fillId="2" borderId="2" xfId="3" applyNumberFormat="1" applyFont="1" applyFill="1" applyBorder="1"/>
    <xf numFmtId="4" fontId="0" fillId="2" borderId="1" xfId="0" applyNumberFormat="1" applyFill="1" applyBorder="1" applyAlignment="1">
      <alignment horizontal="center"/>
    </xf>
    <xf numFmtId="2" fontId="0" fillId="2" borderId="1" xfId="0" applyNumberFormat="1" applyFill="1" applyBorder="1"/>
    <xf numFmtId="14" fontId="2" fillId="2" borderId="1" xfId="0" applyNumberFormat="1" applyFont="1" applyFill="1" applyBorder="1" applyAlignment="1">
      <alignment horizontal="center"/>
    </xf>
    <xf numFmtId="14" fontId="8" fillId="3" borderId="2" xfId="0" applyNumberFormat="1" applyFont="1" applyFill="1" applyBorder="1" applyAlignment="1">
      <alignment horizontal="left"/>
    </xf>
    <xf numFmtId="0" fontId="8" fillId="3" borderId="1" xfId="0" applyFont="1" applyFill="1" applyBorder="1" applyAlignment="1">
      <alignment horizontal="left"/>
    </xf>
    <xf numFmtId="39" fontId="12" fillId="3" borderId="1" xfId="0" applyNumberFormat="1" applyFont="1" applyFill="1" applyBorder="1" applyAlignment="1">
      <alignment horizontal="right"/>
    </xf>
    <xf numFmtId="4" fontId="2" fillId="3" borderId="1" xfId="0" applyNumberFormat="1" applyFont="1" applyFill="1" applyBorder="1" applyAlignment="1">
      <alignment horizontal="left"/>
    </xf>
    <xf numFmtId="2" fontId="2" fillId="3" borderId="1" xfId="0" applyNumberFormat="1" applyFont="1" applyFill="1" applyBorder="1" applyAlignment="1">
      <alignment horizontal="left"/>
    </xf>
    <xf numFmtId="14" fontId="2" fillId="3" borderId="1" xfId="0" applyNumberFormat="1" applyFont="1" applyFill="1" applyBorder="1" applyAlignment="1">
      <alignment horizontal="left"/>
    </xf>
    <xf numFmtId="14" fontId="15" fillId="2" borderId="2" xfId="0" applyNumberFormat="1" applyFont="1" applyFill="1" applyBorder="1" applyAlignment="1">
      <alignment horizontal="center"/>
    </xf>
    <xf numFmtId="0" fontId="15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14" fontId="0" fillId="0" borderId="3" xfId="0" applyNumberFormat="1" applyBorder="1"/>
    <xf numFmtId="0" fontId="0" fillId="0" borderId="3" xfId="0" applyBorder="1"/>
    <xf numFmtId="39" fontId="1" fillId="0" borderId="3" xfId="0" applyNumberFormat="1" applyFont="1" applyBorder="1"/>
    <xf numFmtId="0" fontId="0" fillId="0" borderId="3" xfId="0" applyBorder="1" applyAlignment="1">
      <alignment horizontal="center"/>
    </xf>
    <xf numFmtId="14" fontId="2" fillId="4" borderId="3" xfId="0" applyNumberFormat="1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39" fontId="8" fillId="5" borderId="3" xfId="0" applyNumberFormat="1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14" fontId="13" fillId="0" borderId="3" xfId="0" applyNumberFormat="1" applyFont="1" applyBorder="1" applyAlignment="1">
      <alignment horizontal="center"/>
    </xf>
    <xf numFmtId="0" fontId="0" fillId="0" borderId="3" xfId="0" applyBorder="1" applyAlignment="1">
      <alignment horizontal="left"/>
    </xf>
    <xf numFmtId="39" fontId="13" fillId="0" borderId="3" xfId="0" applyNumberFormat="1" applyFont="1" applyBorder="1" applyAlignment="1">
      <alignment horizontal="center"/>
    </xf>
    <xf numFmtId="164" fontId="0" fillId="0" borderId="3" xfId="1" applyFont="1" applyBorder="1"/>
    <xf numFmtId="164" fontId="13" fillId="0" borderId="3" xfId="1" applyFont="1" applyBorder="1"/>
    <xf numFmtId="4" fontId="0" fillId="0" borderId="3" xfId="0" applyNumberFormat="1" applyBorder="1"/>
    <xf numFmtId="4" fontId="1" fillId="0" borderId="3" xfId="0" applyNumberFormat="1" applyFont="1" applyBorder="1"/>
    <xf numFmtId="0" fontId="13" fillId="0" borderId="3" xfId="0" applyFont="1" applyBorder="1" applyAlignment="1">
      <alignment horizontal="left"/>
    </xf>
    <xf numFmtId="39" fontId="0" fillId="0" borderId="3" xfId="0" applyNumberFormat="1" applyBorder="1" applyAlignment="1">
      <alignment horizontal="center"/>
    </xf>
    <xf numFmtId="39" fontId="0" fillId="0" borderId="3" xfId="0" applyNumberFormat="1" applyBorder="1"/>
    <xf numFmtId="14" fontId="0" fillId="0" borderId="3" xfId="0" applyNumberFormat="1" applyBorder="1" applyAlignment="1">
      <alignment horizontal="center"/>
    </xf>
    <xf numFmtId="0" fontId="13" fillId="0" borderId="3" xfId="0" applyFont="1" applyBorder="1" applyAlignment="1">
      <alignment horizontal="center"/>
    </xf>
    <xf numFmtId="2" fontId="0" fillId="0" borderId="3" xfId="0" applyNumberFormat="1" applyBorder="1"/>
    <xf numFmtId="4" fontId="2" fillId="0" borderId="3" xfId="0" applyNumberFormat="1" applyFont="1" applyBorder="1"/>
    <xf numFmtId="14" fontId="2" fillId="0" borderId="3" xfId="0" applyNumberFormat="1" applyFont="1" applyBorder="1" applyAlignment="1">
      <alignment horizontal="center"/>
    </xf>
    <xf numFmtId="14" fontId="2" fillId="3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39" fontId="12" fillId="3" borderId="3" xfId="0" applyNumberFormat="1" applyFont="1" applyFill="1" applyBorder="1" applyAlignment="1">
      <alignment horizontal="center"/>
    </xf>
    <xf numFmtId="4" fontId="2" fillId="3" borderId="3" xfId="0" applyNumberFormat="1" applyFont="1" applyFill="1" applyBorder="1"/>
    <xf numFmtId="0" fontId="2" fillId="0" borderId="3" xfId="0" applyFon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39" fontId="1" fillId="0" borderId="3" xfId="0" applyNumberFormat="1" applyFont="1" applyBorder="1" applyAlignment="1">
      <alignment horizontal="right"/>
    </xf>
    <xf numFmtId="0" fontId="0" fillId="0" borderId="3" xfId="0" applyBorder="1" applyAlignment="1">
      <alignment horizontal="right"/>
    </xf>
    <xf numFmtId="39" fontId="8" fillId="4" borderId="3" xfId="0" applyNumberFormat="1" applyFont="1" applyFill="1" applyBorder="1" applyAlignment="1">
      <alignment horizontal="right"/>
    </xf>
    <xf numFmtId="39" fontId="9" fillId="0" borderId="3" xfId="0" applyNumberFormat="1" applyFont="1" applyBorder="1" applyAlignment="1">
      <alignment horizontal="right"/>
    </xf>
    <xf numFmtId="14" fontId="0" fillId="3" borderId="3" xfId="0" applyNumberForma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39" fontId="1" fillId="3" borderId="3" xfId="0" applyNumberFormat="1" applyFont="1" applyFill="1" applyBorder="1" applyAlignment="1">
      <alignment horizontal="left"/>
    </xf>
    <xf numFmtId="0" fontId="0" fillId="3" borderId="3" xfId="0" applyFill="1" applyBorder="1" applyAlignment="1">
      <alignment horizontal="left"/>
    </xf>
    <xf numFmtId="4" fontId="2" fillId="3" borderId="3" xfId="0" applyNumberFormat="1" applyFont="1" applyFill="1" applyBorder="1" applyAlignment="1">
      <alignment horizontal="left"/>
    </xf>
    <xf numFmtId="4" fontId="0" fillId="0" borderId="3" xfId="0" applyNumberFormat="1" applyBorder="1" applyAlignment="1">
      <alignment horizontal="right"/>
    </xf>
    <xf numFmtId="39" fontId="8" fillId="4" borderId="3" xfId="0" applyNumberFormat="1" applyFont="1" applyFill="1" applyBorder="1" applyAlignment="1">
      <alignment horizontal="center"/>
    </xf>
    <xf numFmtId="164" fontId="10" fillId="0" borderId="3" xfId="1" applyFont="1" applyBorder="1"/>
    <xf numFmtId="164" fontId="0" fillId="0" borderId="3" xfId="1" applyFont="1" applyBorder="1" applyAlignment="1">
      <alignment horizontal="center"/>
    </xf>
    <xf numFmtId="14" fontId="2" fillId="3" borderId="3" xfId="0" applyNumberFormat="1" applyFont="1" applyFill="1" applyBorder="1" applyAlignment="1">
      <alignment horizontal="left"/>
    </xf>
    <xf numFmtId="39" fontId="12" fillId="3" borderId="3" xfId="0" applyNumberFormat="1" applyFont="1" applyFill="1" applyBorder="1" applyAlignment="1">
      <alignment horizontal="left"/>
    </xf>
    <xf numFmtId="39" fontId="2" fillId="3" borderId="3" xfId="0" applyNumberFormat="1" applyFont="1" applyFill="1" applyBorder="1" applyAlignment="1">
      <alignment horizontal="left"/>
    </xf>
    <xf numFmtId="14" fontId="2" fillId="4" borderId="17" xfId="0" applyNumberFormat="1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39" fontId="2" fillId="4" borderId="17" xfId="0" applyNumberFormat="1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14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" fontId="0" fillId="0" borderId="0" xfId="0" applyNumberFormat="1" applyAlignment="1">
      <alignment horizontal="right"/>
    </xf>
    <xf numFmtId="39" fontId="15" fillId="0" borderId="0" xfId="0" applyNumberFormat="1" applyFont="1" applyAlignment="1">
      <alignment horizontal="right"/>
    </xf>
    <xf numFmtId="14" fontId="15" fillId="0" borderId="0" xfId="0" applyNumberFormat="1" applyFont="1"/>
    <xf numFmtId="2" fontId="15" fillId="0" borderId="0" xfId="0" applyNumberFormat="1" applyFont="1"/>
    <xf numFmtId="39" fontId="12" fillId="3" borderId="3" xfId="0" applyNumberFormat="1" applyFont="1" applyFill="1" applyBorder="1" applyAlignment="1">
      <alignment horizontal="right"/>
    </xf>
    <xf numFmtId="14" fontId="8" fillId="3" borderId="3" xfId="0" applyNumberFormat="1" applyFont="1" applyFill="1" applyBorder="1"/>
    <xf numFmtId="0" fontId="8" fillId="3" borderId="3" xfId="0" applyFont="1" applyFill="1" applyBorder="1" applyAlignment="1">
      <alignment horizontal="left"/>
    </xf>
    <xf numFmtId="39" fontId="8" fillId="3" borderId="3" xfId="0" applyNumberFormat="1" applyFont="1" applyFill="1" applyBorder="1" applyAlignment="1">
      <alignment horizontal="right"/>
    </xf>
    <xf numFmtId="4" fontId="8" fillId="3" borderId="3" xfId="0" applyNumberFormat="1" applyFont="1" applyFill="1" applyBorder="1" applyAlignment="1">
      <alignment horizontal="center"/>
    </xf>
    <xf numFmtId="4" fontId="8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0" fontId="8" fillId="3" borderId="3" xfId="0" applyFont="1" applyFill="1" applyBorder="1"/>
    <xf numFmtId="39" fontId="0" fillId="0" borderId="3" xfId="0" applyNumberFormat="1" applyBorder="1" applyAlignment="1">
      <alignment horizontal="left"/>
    </xf>
    <xf numFmtId="4" fontId="2" fillId="0" borderId="3" xfId="0" applyNumberFormat="1" applyFont="1" applyBorder="1" applyAlignment="1">
      <alignment horizontal="left"/>
    </xf>
    <xf numFmtId="4" fontId="1" fillId="0" borderId="3" xfId="0" applyNumberFormat="1" applyFont="1" applyBorder="1" applyAlignment="1">
      <alignment horizontal="left"/>
    </xf>
    <xf numFmtId="4" fontId="0" fillId="0" borderId="3" xfId="0" applyNumberForma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9" fillId="0" borderId="3" xfId="0" applyFont="1" applyBorder="1" applyAlignment="1">
      <alignment horizontal="center"/>
    </xf>
    <xf numFmtId="0" fontId="2" fillId="0" borderId="3" xfId="0" applyFont="1" applyBorder="1"/>
    <xf numFmtId="2" fontId="0" fillId="0" borderId="3" xfId="0" applyNumberFormat="1" applyBorder="1" applyAlignment="1">
      <alignment horizontal="left"/>
    </xf>
    <xf numFmtId="14" fontId="2" fillId="0" borderId="3" xfId="0" applyNumberFormat="1" applyFont="1" applyBorder="1" applyAlignment="1">
      <alignment horizontal="left"/>
    </xf>
    <xf numFmtId="14" fontId="0" fillId="6" borderId="0" xfId="0" applyNumberFormat="1" applyFill="1" applyAlignment="1">
      <alignment horizontal="center"/>
    </xf>
    <xf numFmtId="39" fontId="0" fillId="6" borderId="0" xfId="0" applyNumberFormat="1" applyFill="1" applyAlignment="1">
      <alignment horizontal="center"/>
    </xf>
    <xf numFmtId="1" fontId="2" fillId="6" borderId="0" xfId="0" applyNumberFormat="1" applyFont="1" applyFill="1" applyAlignment="1">
      <alignment horizontal="center"/>
    </xf>
    <xf numFmtId="0" fontId="35" fillId="6" borderId="0" xfId="0" applyFont="1" applyFill="1"/>
    <xf numFmtId="0" fontId="0" fillId="6" borderId="0" xfId="0" applyFill="1"/>
    <xf numFmtId="167" fontId="0" fillId="0" borderId="0" xfId="0" applyNumberFormat="1"/>
    <xf numFmtId="14" fontId="0" fillId="7" borderId="0" xfId="0" applyNumberFormat="1" applyFill="1" applyAlignment="1">
      <alignment horizontal="center"/>
    </xf>
    <xf numFmtId="0" fontId="2" fillId="7" borderId="0" xfId="0" applyFont="1" applyFill="1" applyAlignment="1">
      <alignment horizontal="left"/>
    </xf>
    <xf numFmtId="39" fontId="0" fillId="7" borderId="0" xfId="0" applyNumberFormat="1" applyFill="1" applyAlignment="1">
      <alignment horizontal="center"/>
    </xf>
    <xf numFmtId="168" fontId="4" fillId="0" borderId="1" xfId="0" applyNumberFormat="1" applyFont="1" applyBorder="1" applyAlignment="1">
      <alignment horizontal="center"/>
    </xf>
    <xf numFmtId="168" fontId="3" fillId="0" borderId="1" xfId="0" applyNumberFormat="1" applyFont="1" applyBorder="1" applyAlignment="1">
      <alignment horizontal="center"/>
    </xf>
    <xf numFmtId="168" fontId="2" fillId="0" borderId="1" xfId="0" applyNumberFormat="1" applyFont="1" applyBorder="1"/>
    <xf numFmtId="168" fontId="1" fillId="0" borderId="1" xfId="0" applyNumberFormat="1" applyFont="1" applyBorder="1" applyAlignment="1">
      <alignment horizontal="right"/>
    </xf>
    <xf numFmtId="168" fontId="0" fillId="0" borderId="1" xfId="0" applyNumberFormat="1" applyBorder="1"/>
    <xf numFmtId="168" fontId="5" fillId="4" borderId="1" xfId="0" applyNumberFormat="1" applyFont="1" applyFill="1" applyBorder="1" applyAlignment="1">
      <alignment horizontal="center" vertical="center" wrapText="1"/>
    </xf>
    <xf numFmtId="168" fontId="6" fillId="4" borderId="1" xfId="0" applyNumberFormat="1" applyFont="1" applyFill="1" applyBorder="1" applyAlignment="1">
      <alignment horizontal="center" vertical="center" wrapText="1"/>
    </xf>
    <xf numFmtId="168" fontId="7" fillId="4" borderId="1" xfId="0" applyNumberFormat="1" applyFont="1" applyFill="1" applyBorder="1" applyAlignment="1">
      <alignment horizontal="center" vertical="center" wrapText="1"/>
    </xf>
    <xf numFmtId="168" fontId="8" fillId="5" borderId="1" xfId="0" applyNumberFormat="1" applyFont="1" applyFill="1" applyBorder="1" applyAlignment="1">
      <alignment horizontal="right" vertical="center" wrapText="1"/>
    </xf>
    <xf numFmtId="168" fontId="2" fillId="5" borderId="1" xfId="0" applyNumberFormat="1" applyFont="1" applyFill="1" applyBorder="1" applyAlignment="1">
      <alignment vertical="center" wrapText="1"/>
    </xf>
    <xf numFmtId="168" fontId="11" fillId="0" borderId="1" xfId="0" applyNumberFormat="1" applyFont="1" applyBorder="1"/>
    <xf numFmtId="168" fontId="10" fillId="0" borderId="1" xfId="1" applyNumberFormat="1" applyFont="1" applyBorder="1"/>
    <xf numFmtId="168" fontId="12" fillId="0" borderId="1" xfId="0" applyNumberFormat="1" applyFont="1" applyBorder="1"/>
    <xf numFmtId="168" fontId="9" fillId="0" borderId="1" xfId="0" applyNumberFormat="1" applyFont="1" applyBorder="1"/>
    <xf numFmtId="168" fontId="0" fillId="0" borderId="1" xfId="0" applyNumberFormat="1" applyBorder="1" applyAlignment="1">
      <alignment horizontal="center"/>
    </xf>
    <xf numFmtId="168" fontId="1" fillId="0" borderId="1" xfId="0" applyNumberFormat="1" applyFont="1" applyBorder="1"/>
    <xf numFmtId="168" fontId="0" fillId="0" borderId="1" xfId="0" applyNumberFormat="1" applyBorder="1" applyAlignment="1">
      <alignment horizontal="left"/>
    </xf>
    <xf numFmtId="168" fontId="9" fillId="0" borderId="1" xfId="0" applyNumberFormat="1" applyFont="1" applyBorder="1" applyAlignment="1">
      <alignment horizontal="right"/>
    </xf>
    <xf numFmtId="168" fontId="13" fillId="0" borderId="1" xfId="0" applyNumberFormat="1" applyFont="1" applyBorder="1" applyAlignment="1">
      <alignment horizontal="center"/>
    </xf>
    <xf numFmtId="168" fontId="9" fillId="2" borderId="1" xfId="0" applyNumberFormat="1" applyFont="1" applyFill="1" applyBorder="1"/>
    <xf numFmtId="168" fontId="0" fillId="2" borderId="1" xfId="0" applyNumberFormat="1" applyFill="1" applyBorder="1" applyAlignment="1">
      <alignment horizontal="center"/>
    </xf>
    <xf numFmtId="168" fontId="0" fillId="2" borderId="1" xfId="0" applyNumberFormat="1" applyFill="1" applyBorder="1"/>
    <xf numFmtId="168" fontId="1" fillId="2" borderId="1" xfId="0" applyNumberFormat="1" applyFont="1" applyFill="1" applyBorder="1"/>
    <xf numFmtId="168" fontId="9" fillId="2" borderId="1" xfId="0" applyNumberFormat="1" applyFont="1" applyFill="1" applyBorder="1" applyAlignment="1">
      <alignment horizontal="right"/>
    </xf>
    <xf numFmtId="168" fontId="13" fillId="2" borderId="1" xfId="0" applyNumberFormat="1" applyFont="1" applyFill="1" applyBorder="1" applyAlignment="1">
      <alignment horizontal="center"/>
    </xf>
    <xf numFmtId="168" fontId="2" fillId="0" borderId="1" xfId="0" applyNumberFormat="1" applyFont="1" applyBorder="1" applyAlignment="1">
      <alignment horizontal="left"/>
    </xf>
    <xf numFmtId="168" fontId="10" fillId="0" borderId="1" xfId="0" applyNumberFormat="1" applyFont="1" applyBorder="1"/>
    <xf numFmtId="168" fontId="12" fillId="0" borderId="1" xfId="0" applyNumberFormat="1" applyFont="1" applyBorder="1" applyAlignment="1">
      <alignment horizontal="center"/>
    </xf>
    <xf numFmtId="168" fontId="0" fillId="0" borderId="1" xfId="0" applyNumberFormat="1" applyBorder="1" applyAlignment="1">
      <alignment horizontal="left" wrapText="1"/>
    </xf>
    <xf numFmtId="168" fontId="0" fillId="2" borderId="1" xfId="0" applyNumberFormat="1" applyFill="1" applyBorder="1" applyAlignment="1">
      <alignment horizontal="left" wrapText="1"/>
    </xf>
    <xf numFmtId="168" fontId="2" fillId="2" borderId="1" xfId="0" applyNumberFormat="1" applyFont="1" applyFill="1" applyBorder="1"/>
    <xf numFmtId="168" fontId="2" fillId="0" borderId="1" xfId="0" applyNumberFormat="1" applyFont="1" applyBorder="1" applyAlignment="1">
      <alignment horizontal="center" wrapText="1"/>
    </xf>
    <xf numFmtId="168" fontId="13" fillId="0" borderId="1" xfId="0" applyNumberFormat="1" applyFont="1" applyBorder="1" applyAlignment="1">
      <alignment horizontal="left"/>
    </xf>
    <xf numFmtId="168" fontId="10" fillId="0" borderId="1" xfId="0" applyNumberFormat="1" applyFont="1" applyBorder="1" applyAlignment="1">
      <alignment horizontal="center"/>
    </xf>
    <xf numFmtId="168" fontId="13" fillId="0" borderId="1" xfId="0" applyNumberFormat="1" applyFont="1" applyBorder="1"/>
    <xf numFmtId="168" fontId="1" fillId="0" borderId="1" xfId="1" applyNumberFormat="1" applyFont="1" applyBorder="1" applyAlignment="1">
      <alignment horizontal="right"/>
    </xf>
    <xf numFmtId="168" fontId="2" fillId="0" borderId="1" xfId="0" applyNumberFormat="1" applyFont="1" applyBorder="1" applyAlignment="1">
      <alignment horizontal="center"/>
    </xf>
    <xf numFmtId="168" fontId="16" fillId="0" borderId="1" xfId="0" applyNumberFormat="1" applyFont="1" applyBorder="1"/>
    <xf numFmtId="168" fontId="19" fillId="0" borderId="1" xfId="2" applyNumberFormat="1" applyFont="1" applyBorder="1"/>
    <xf numFmtId="168" fontId="19" fillId="0" borderId="1" xfId="2" applyNumberFormat="1" applyFont="1" applyBorder="1" applyAlignment="1">
      <alignment textRotation="15"/>
    </xf>
    <xf numFmtId="14" fontId="0" fillId="3" borderId="2" xfId="0" applyNumberForma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4" fontId="10" fillId="0" borderId="2" xfId="0" applyNumberFormat="1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4" fontId="2" fillId="0" borderId="1" xfId="0" applyNumberFormat="1" applyFont="1" applyBorder="1"/>
    <xf numFmtId="14" fontId="13" fillId="0" borderId="2" xfId="0" applyNumberFormat="1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2" fillId="6" borderId="0" xfId="0" applyFont="1" applyFill="1" applyAlignment="1">
      <alignment horizontal="center"/>
    </xf>
    <xf numFmtId="0" fontId="0" fillId="6" borderId="0" xfId="0" applyFill="1" applyAlignment="1">
      <alignment horizontal="right"/>
    </xf>
    <xf numFmtId="39" fontId="0" fillId="6" borderId="0" xfId="0" applyNumberFormat="1" applyFill="1" applyAlignment="1">
      <alignment horizontal="center"/>
    </xf>
    <xf numFmtId="39" fontId="14" fillId="6" borderId="0" xfId="0" applyNumberFormat="1" applyFont="1" applyFill="1"/>
    <xf numFmtId="4" fontId="0" fillId="6" borderId="0" xfId="0" applyNumberFormat="1" applyFill="1"/>
    <xf numFmtId="0" fontId="13" fillId="6" borderId="0" xfId="0" applyFont="1" applyFill="1" applyAlignment="1">
      <alignment horizontal="center"/>
    </xf>
    <xf numFmtId="0" fontId="0" fillId="6" borderId="0" xfId="0" applyFill="1"/>
    <xf numFmtId="0" fontId="2" fillId="7" borderId="1" xfId="0" applyFont="1" applyFill="1" applyBorder="1" applyAlignment="1">
      <alignment horizontal="center"/>
    </xf>
    <xf numFmtId="4" fontId="1" fillId="6" borderId="0" xfId="0" applyNumberFormat="1" applyFont="1" applyFill="1"/>
    <xf numFmtId="39" fontId="9" fillId="0" borderId="1" xfId="0" applyNumberFormat="1" applyFont="1" applyBorder="1"/>
    <xf numFmtId="2" fontId="9" fillId="2" borderId="1" xfId="0" applyNumberFormat="1" applyFont="1" applyFill="1" applyBorder="1" applyAlignment="1">
      <alignment horizontal="right"/>
    </xf>
    <xf numFmtId="14" fontId="5" fillId="4" borderId="2" xfId="0" applyNumberFormat="1" applyFont="1" applyFill="1" applyBorder="1" applyAlignment="1">
      <alignment horizontal="center" vertical="center" wrapText="1"/>
    </xf>
    <xf numFmtId="14" fontId="0" fillId="0" borderId="1" xfId="0" applyNumberFormat="1" applyBorder="1"/>
    <xf numFmtId="14" fontId="18" fillId="0" borderId="2" xfId="2" applyNumberFormat="1" applyFont="1" applyBorder="1" applyAlignment="1">
      <alignment horizontal="left"/>
    </xf>
    <xf numFmtId="14" fontId="0" fillId="8" borderId="0" xfId="0" applyNumberFormat="1" applyFill="1" applyAlignment="1">
      <alignment horizontal="center"/>
    </xf>
    <xf numFmtId="0" fontId="2" fillId="8" borderId="0" xfId="0" applyFont="1" applyFill="1" applyAlignment="1">
      <alignment horizontal="left"/>
    </xf>
    <xf numFmtId="39" fontId="0" fillId="8" borderId="0" xfId="0" applyNumberFormat="1" applyFill="1" applyAlignment="1">
      <alignment horizontal="right"/>
    </xf>
    <xf numFmtId="0" fontId="0" fillId="8" borderId="0" xfId="0" applyFill="1" applyAlignment="1">
      <alignment horizontal="center"/>
    </xf>
    <xf numFmtId="0" fontId="0" fillId="8" borderId="0" xfId="0" applyFill="1"/>
    <xf numFmtId="4" fontId="2" fillId="8" borderId="0" xfId="0" applyNumberFormat="1" applyFont="1" applyFill="1" applyAlignment="1">
      <alignment horizontal="right"/>
    </xf>
    <xf numFmtId="0" fontId="2" fillId="8" borderId="0" xfId="0" applyFont="1" applyFill="1" applyAlignment="1">
      <alignment horizontal="center"/>
    </xf>
    <xf numFmtId="168" fontId="10" fillId="0" borderId="1" xfId="0" applyNumberFormat="1" applyFont="1" applyBorder="1" applyAlignment="1">
      <alignment horizontal="left"/>
    </xf>
    <xf numFmtId="168" fontId="0" fillId="0" borderId="19" xfId="0" applyNumberFormat="1" applyBorder="1"/>
    <xf numFmtId="168" fontId="2" fillId="0" borderId="19" xfId="0" applyNumberFormat="1" applyFont="1" applyBorder="1"/>
    <xf numFmtId="4" fontId="0" fillId="2" borderId="1" xfId="0" applyNumberFormat="1" applyFill="1" applyBorder="1" applyAlignment="1">
      <alignment horizontal="left"/>
    </xf>
    <xf numFmtId="169" fontId="2" fillId="0" borderId="1" xfId="0" applyNumberFormat="1" applyFont="1" applyBorder="1"/>
    <xf numFmtId="169" fontId="20" fillId="0" borderId="1" xfId="0" applyNumberFormat="1" applyFont="1" applyBorder="1"/>
    <xf numFmtId="169" fontId="12" fillId="0" borderId="1" xfId="0" applyNumberFormat="1" applyFont="1" applyBorder="1" applyAlignment="1">
      <alignment horizontal="right"/>
    </xf>
    <xf numFmtId="168" fontId="0" fillId="5" borderId="1" xfId="0" applyNumberFormat="1" applyFill="1" applyBorder="1" applyAlignment="1">
      <alignment vertical="center" wrapText="1"/>
    </xf>
    <xf numFmtId="2" fontId="2" fillId="4" borderId="0" xfId="0" applyNumberFormat="1" applyFont="1" applyFill="1" applyAlignment="1">
      <alignment horizontal="center"/>
    </xf>
    <xf numFmtId="2" fontId="0" fillId="0" borderId="0" xfId="0" applyNumberFormat="1"/>
    <xf numFmtId="2" fontId="0" fillId="3" borderId="0" xfId="0" applyNumberFormat="1" applyFill="1"/>
    <xf numFmtId="2" fontId="2" fillId="9" borderId="1" xfId="0" applyNumberFormat="1" applyFont="1" applyFill="1" applyBorder="1"/>
    <xf numFmtId="2" fontId="8" fillId="4" borderId="0" xfId="0" applyNumberFormat="1" applyFont="1" applyFill="1" applyAlignment="1">
      <alignment horizontal="center"/>
    </xf>
    <xf numFmtId="2" fontId="15" fillId="3" borderId="0" xfId="0" applyNumberFormat="1" applyFont="1" applyFill="1"/>
    <xf numFmtId="2" fontId="8" fillId="0" borderId="0" xfId="0" applyNumberFormat="1" applyFont="1"/>
    <xf numFmtId="2" fontId="15" fillId="6" borderId="0" xfId="0" applyNumberFormat="1" applyFont="1" applyFill="1"/>
    <xf numFmtId="2" fontId="15" fillId="7" borderId="0" xfId="0" applyNumberFormat="1" applyFont="1" applyFill="1"/>
    <xf numFmtId="2" fontId="12" fillId="4" borderId="0" xfId="0" applyNumberFormat="1" applyFont="1" applyFill="1" applyAlignment="1">
      <alignment horizontal="center"/>
    </xf>
    <xf numFmtId="2" fontId="1" fillId="0" borderId="0" xfId="0" applyNumberFormat="1" applyFont="1"/>
    <xf numFmtId="2" fontId="1" fillId="3" borderId="0" xfId="0" applyNumberFormat="1" applyFont="1" applyFill="1"/>
    <xf numFmtId="2" fontId="12" fillId="0" borderId="0" xfId="0" applyNumberFormat="1" applyFont="1"/>
    <xf numFmtId="2" fontId="1" fillId="6" borderId="0" xfId="0" applyNumberFormat="1" applyFont="1" applyFill="1"/>
    <xf numFmtId="2" fontId="1" fillId="7" borderId="0" xfId="0" applyNumberFormat="1" applyFont="1" applyFill="1"/>
    <xf numFmtId="168" fontId="0" fillId="0" borderId="0" xfId="0" applyNumberFormat="1"/>
    <xf numFmtId="168" fontId="39" fillId="0" borderId="1" xfId="1" applyNumberFormat="1" applyBorder="1"/>
    <xf numFmtId="168" fontId="0" fillId="0" borderId="0" xfId="0" applyNumberFormat="1" applyAlignment="1">
      <alignment horizontal="left"/>
    </xf>
    <xf numFmtId="168" fontId="9" fillId="0" borderId="0" xfId="0" applyNumberFormat="1" applyFont="1"/>
    <xf numFmtId="168" fontId="0" fillId="0" borderId="0" xfId="0" applyNumberFormat="1" applyAlignment="1">
      <alignment horizontal="center"/>
    </xf>
    <xf numFmtId="168" fontId="1" fillId="0" borderId="0" xfId="0" applyNumberFormat="1" applyFont="1"/>
    <xf numFmtId="168" fontId="1" fillId="0" borderId="0" xfId="0" applyNumberFormat="1" applyFont="1" applyAlignment="1">
      <alignment horizontal="right"/>
    </xf>
    <xf numFmtId="168" fontId="0" fillId="0" borderId="0" xfId="0" applyNumberFormat="1" applyAlignment="1">
      <alignment horizontal="center" vertical="center"/>
    </xf>
    <xf numFmtId="166" fontId="26" fillId="0" borderId="5" xfId="1" applyNumberFormat="1" applyFont="1" applyBorder="1" applyAlignment="1">
      <alignment horizontal="right" wrapText="1"/>
    </xf>
    <xf numFmtId="166" fontId="30" fillId="0" borderId="5" xfId="1" applyNumberFormat="1" applyFont="1" applyBorder="1" applyAlignment="1">
      <alignment horizontal="right" wrapText="1"/>
    </xf>
    <xf numFmtId="166" fontId="28" fillId="0" borderId="5" xfId="1" applyNumberFormat="1" applyFont="1" applyBorder="1" applyAlignment="1">
      <alignment horizontal="right" wrapText="1"/>
    </xf>
    <xf numFmtId="4" fontId="40" fillId="0" borderId="0" xfId="0" applyNumberFormat="1" applyFont="1"/>
    <xf numFmtId="4" fontId="40" fillId="0" borderId="0" xfId="0" applyNumberFormat="1" applyFont="1"/>
    <xf numFmtId="0" fontId="22" fillId="2" borderId="5" xfId="0" applyFont="1" applyFill="1" applyBorder="1"/>
    <xf numFmtId="166" fontId="30" fillId="2" borderId="5" xfId="0" applyNumberFormat="1" applyFont="1" applyFill="1" applyBorder="1"/>
    <xf numFmtId="168" fontId="41" fillId="0" borderId="0" xfId="0" applyNumberFormat="1" applyFont="1"/>
    <xf numFmtId="168" fontId="0" fillId="10" borderId="1" xfId="0" applyNumberFormat="1" applyFill="1" applyBorder="1" applyAlignment="1">
      <alignment horizontal="center"/>
    </xf>
    <xf numFmtId="14" fontId="0" fillId="10" borderId="2" xfId="0" applyNumberFormat="1" applyFill="1" applyBorder="1" applyAlignment="1">
      <alignment horizontal="center"/>
    </xf>
    <xf numFmtId="168" fontId="2" fillId="10" borderId="1" xfId="0" applyNumberFormat="1" applyFont="1" applyFill="1" applyBorder="1" applyAlignment="1">
      <alignment horizontal="center"/>
    </xf>
    <xf numFmtId="168" fontId="9" fillId="10" borderId="1" xfId="0" applyNumberFormat="1" applyFont="1" applyFill="1" applyBorder="1"/>
    <xf numFmtId="168" fontId="0" fillId="10" borderId="1" xfId="0" applyNumberFormat="1" applyFill="1" applyBorder="1"/>
    <xf numFmtId="168" fontId="1" fillId="10" borderId="1" xfId="0" applyNumberFormat="1" applyFont="1" applyFill="1" applyBorder="1"/>
    <xf numFmtId="168" fontId="1" fillId="10" borderId="1" xfId="0" applyNumberFormat="1" applyFont="1" applyFill="1" applyBorder="1" applyAlignment="1">
      <alignment horizontal="right"/>
    </xf>
    <xf numFmtId="168" fontId="0" fillId="8" borderId="1" xfId="0" applyNumberFormat="1" applyFill="1" applyBorder="1"/>
    <xf numFmtId="168" fontId="2" fillId="10" borderId="1" xfId="0" applyNumberFormat="1" applyFont="1" applyFill="1" applyBorder="1"/>
    <xf numFmtId="14" fontId="0" fillId="0" borderId="2" xfId="0" applyNumberFormat="1" applyFont="1" applyBorder="1" applyAlignment="1">
      <alignment horizontal="center"/>
    </xf>
    <xf numFmtId="14" fontId="0" fillId="7" borderId="2" xfId="0" applyNumberFormat="1" applyFont="1" applyFill="1" applyBorder="1" applyAlignment="1">
      <alignment horizontal="center"/>
    </xf>
    <xf numFmtId="14" fontId="0" fillId="0" borderId="0" xfId="0" applyNumberFormat="1" applyFont="1" applyAlignment="1">
      <alignment horizontal="center"/>
    </xf>
    <xf numFmtId="14" fontId="0" fillId="2" borderId="0" xfId="0" applyNumberFormat="1" applyFont="1" applyFill="1" applyAlignment="1">
      <alignment horizontal="center"/>
    </xf>
    <xf numFmtId="0" fontId="0" fillId="0" borderId="0" xfId="0" applyFont="1" applyAlignment="1">
      <alignment horizontal="center"/>
    </xf>
    <xf numFmtId="168" fontId="0" fillId="0" borderId="1" xfId="0" applyNumberFormat="1" applyFill="1" applyBorder="1" applyAlignment="1">
      <alignment horizontal="left"/>
    </xf>
    <xf numFmtId="39" fontId="0" fillId="0" borderId="0" xfId="0" applyNumberFormat="1" applyFont="1" applyAlignment="1">
      <alignment horizontal="right"/>
    </xf>
    <xf numFmtId="39" fontId="0" fillId="0" borderId="0" xfId="0" applyNumberFormat="1" applyFont="1" applyAlignment="1">
      <alignment horizontal="center"/>
    </xf>
    <xf numFmtId="39" fontId="1" fillId="0" borderId="1" xfId="0" applyNumberFormat="1" applyFont="1" applyBorder="1"/>
    <xf numFmtId="14" fontId="13" fillId="0" borderId="2" xfId="0" applyNumberFormat="1" applyFont="1" applyFill="1" applyBorder="1" applyAlignment="1">
      <alignment horizontal="center"/>
    </xf>
    <xf numFmtId="168" fontId="9" fillId="0" borderId="1" xfId="0" applyNumberFormat="1" applyFont="1" applyFill="1" applyBorder="1"/>
    <xf numFmtId="168" fontId="13" fillId="0" borderId="1" xfId="0" applyNumberFormat="1" applyFont="1" applyFill="1" applyBorder="1" applyAlignment="1">
      <alignment horizontal="center"/>
    </xf>
    <xf numFmtId="168" fontId="39" fillId="0" borderId="1" xfId="1" applyNumberFormat="1" applyFill="1" applyBorder="1"/>
    <xf numFmtId="168" fontId="10" fillId="0" borderId="1" xfId="1" applyNumberFormat="1" applyFont="1" applyFill="1" applyBorder="1"/>
    <xf numFmtId="168" fontId="0" fillId="0" borderId="1" xfId="0" applyNumberFormat="1" applyFill="1" applyBorder="1"/>
    <xf numFmtId="168" fontId="13" fillId="0" borderId="1" xfId="1" applyNumberFormat="1" applyFont="1" applyFill="1" applyBorder="1"/>
    <xf numFmtId="168" fontId="39" fillId="0" borderId="1" xfId="1" applyNumberFormat="1" applyFill="1" applyBorder="1" applyAlignment="1">
      <alignment horizontal="center"/>
    </xf>
    <xf numFmtId="168" fontId="13" fillId="0" borderId="2" xfId="0" applyNumberFormat="1" applyFont="1" applyFill="1" applyBorder="1" applyAlignment="1">
      <alignment horizontal="left"/>
    </xf>
    <xf numFmtId="168" fontId="0" fillId="0" borderId="1" xfId="0" applyNumberFormat="1" applyFill="1" applyBorder="1" applyAlignment="1">
      <alignment horizontal="center"/>
    </xf>
    <xf numFmtId="168" fontId="13" fillId="0" borderId="1" xfId="0" applyNumberFormat="1" applyFont="1" applyFill="1" applyBorder="1" applyAlignment="1">
      <alignment horizontal="left"/>
    </xf>
    <xf numFmtId="14" fontId="0" fillId="0" borderId="2" xfId="0" applyNumberFormat="1" applyFill="1" applyBorder="1" applyAlignment="1">
      <alignment horizontal="center"/>
    </xf>
    <xf numFmtId="168" fontId="1" fillId="0" borderId="1" xfId="0" applyNumberFormat="1" applyFont="1" applyFill="1" applyBorder="1"/>
    <xf numFmtId="168" fontId="9" fillId="0" borderId="1" xfId="0" applyNumberFormat="1" applyFont="1" applyFill="1" applyBorder="1" applyAlignment="1">
      <alignment horizontal="right"/>
    </xf>
    <xf numFmtId="168" fontId="0" fillId="0" borderId="22" xfId="0" applyNumberFormat="1" applyBorder="1" applyAlignment="1">
      <alignment horizontal="left"/>
    </xf>
    <xf numFmtId="168" fontId="13" fillId="0" borderId="0" xfId="0" applyNumberFormat="1" applyFont="1" applyFill="1" applyBorder="1" applyAlignment="1">
      <alignment horizontal="left"/>
    </xf>
    <xf numFmtId="39" fontId="9" fillId="0" borderId="0" xfId="0" applyNumberFormat="1" applyFont="1" applyBorder="1"/>
    <xf numFmtId="168" fontId="0" fillId="0" borderId="0" xfId="0" applyNumberFormat="1" applyBorder="1" applyAlignment="1">
      <alignment horizontal="left"/>
    </xf>
    <xf numFmtId="168" fontId="9" fillId="0" borderId="0" xfId="0" applyNumberFormat="1" applyFont="1" applyBorder="1"/>
    <xf numFmtId="168" fontId="0" fillId="0" borderId="1" xfId="0" applyNumberFormat="1" applyBorder="1" applyAlignment="1">
      <alignment horizontal="left"/>
    </xf>
    <xf numFmtId="168" fontId="0" fillId="0" borderId="1" xfId="0" applyNumberFormat="1" applyBorder="1" applyAlignment="1">
      <alignment horizontal="left"/>
    </xf>
    <xf numFmtId="168" fontId="0" fillId="0" borderId="1" xfId="0" applyNumberFormat="1" applyBorder="1" applyAlignment="1">
      <alignment horizontal="left"/>
    </xf>
    <xf numFmtId="168" fontId="0" fillId="0" borderId="1" xfId="0" applyNumberFormat="1" applyFont="1" applyBorder="1"/>
    <xf numFmtId="168" fontId="13" fillId="0" borderId="0" xfId="0" applyNumberFormat="1" applyFont="1" applyAlignment="1">
      <alignment horizontal="left"/>
    </xf>
    <xf numFmtId="168" fontId="13" fillId="0" borderId="0" xfId="0" applyNumberFormat="1" applyFont="1"/>
    <xf numFmtId="168" fontId="13" fillId="0" borderId="1" xfId="0" applyNumberFormat="1" applyFont="1" applyFill="1" applyBorder="1"/>
    <xf numFmtId="168" fontId="42" fillId="0" borderId="22" xfId="0" applyNumberFormat="1" applyFont="1" applyBorder="1" applyAlignment="1">
      <alignment horizontal="right"/>
    </xf>
    <xf numFmtId="4" fontId="43" fillId="0" borderId="23" xfId="0" applyNumberFormat="1" applyFont="1" applyBorder="1"/>
    <xf numFmtId="39" fontId="42" fillId="0" borderId="23" xfId="0" applyNumberFormat="1" applyFont="1" applyBorder="1"/>
    <xf numFmtId="169" fontId="22" fillId="0" borderId="1" xfId="0" applyNumberFormat="1" applyFont="1" applyFill="1" applyBorder="1"/>
    <xf numFmtId="169" fontId="22" fillId="0" borderId="1" xfId="0" applyNumberFormat="1" applyFont="1" applyBorder="1"/>
    <xf numFmtId="0" fontId="30" fillId="0" borderId="5" xfId="0" applyFont="1" applyBorder="1"/>
    <xf numFmtId="168" fontId="3" fillId="0" borderId="2" xfId="0" applyNumberFormat="1" applyFont="1" applyBorder="1" applyAlignment="1">
      <alignment horizontal="center"/>
    </xf>
    <xf numFmtId="168" fontId="2" fillId="0" borderId="1" xfId="0" applyNumberFormat="1" applyFont="1" applyBorder="1" applyAlignment="1">
      <alignment horizontal="left"/>
    </xf>
    <xf numFmtId="168" fontId="0" fillId="0" borderId="1" xfId="0" applyNumberFormat="1" applyBorder="1" applyAlignment="1">
      <alignment horizontal="left"/>
    </xf>
    <xf numFmtId="0" fontId="34" fillId="2" borderId="0" xfId="0" applyFont="1" applyFill="1" applyAlignment="1">
      <alignment horizontal="center" wrapText="1"/>
    </xf>
    <xf numFmtId="0" fontId="21" fillId="2" borderId="10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3" fillId="2" borderId="20" xfId="0" applyFont="1" applyFill="1" applyBorder="1" applyAlignment="1">
      <alignment horizontal="center" wrapText="1"/>
    </xf>
    <xf numFmtId="0" fontId="24" fillId="2" borderId="21" xfId="0" applyFont="1" applyFill="1" applyBorder="1" applyAlignment="1">
      <alignment horizontal="center" wrapText="1"/>
    </xf>
    <xf numFmtId="0" fontId="25" fillId="2" borderId="2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center"/>
    </xf>
    <xf numFmtId="14" fontId="38" fillId="0" borderId="17" xfId="0" applyNumberFormat="1" applyFont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14" fontId="3" fillId="0" borderId="17" xfId="0" applyNumberFormat="1" applyFont="1" applyBorder="1" applyAlignment="1">
      <alignment horizontal="center"/>
    </xf>
  </cellXfs>
  <cellStyles count="4">
    <cellStyle name="Excel Built-in Normal" xfId="2" xr:uid="{00000000-0005-0000-0000-000000000000}"/>
    <cellStyle name="Excel Built-in Normal 1" xfId="3" xr:uid="{00000000-0005-0000-0000-000001000000}"/>
    <cellStyle name="Migliaia" xfId="1" builtinId="3"/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00CC3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3333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99FFFF"/>
      <rgbColor rgb="00CCFFCC"/>
      <rgbColor rgb="00FFFF66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346"/>
  <sheetViews>
    <sheetView tabSelected="1" topLeftCell="A52" zoomScaleNormal="100" workbookViewId="0">
      <selection activeCell="C61" sqref="C61"/>
    </sheetView>
  </sheetViews>
  <sheetFormatPr baseColWidth="10" defaultColWidth="11" defaultRowHeight="13" x14ac:dyDescent="0.15"/>
  <cols>
    <col min="1" max="1" width="11.6640625" style="272" customWidth="1"/>
    <col min="2" max="2" width="47.33203125" style="230" customWidth="1"/>
    <col min="3" max="3" width="15.1640625" style="241" customWidth="1"/>
    <col min="4" max="4" width="15.1640625" style="240" customWidth="1"/>
    <col min="5" max="7" width="15.1640625" style="230" customWidth="1"/>
    <col min="8" max="8" width="15.1640625" style="228" customWidth="1"/>
    <col min="9" max="9" width="15.1640625" style="241" customWidth="1"/>
    <col min="10" max="14" width="15.1640625" style="230" customWidth="1"/>
    <col min="15" max="15" width="15.1640625" style="228" customWidth="1"/>
    <col min="16" max="16" width="15.1640625" style="229" customWidth="1"/>
    <col min="17" max="18" width="15.1640625" style="230" customWidth="1"/>
    <col min="19" max="19" width="15.1640625" style="228" customWidth="1"/>
    <col min="20" max="16384" width="11" style="230"/>
  </cols>
  <sheetData>
    <row r="1" spans="1:19" ht="20.25" customHeight="1" x14ac:dyDescent="0.2">
      <c r="A1" s="383" t="s">
        <v>66</v>
      </c>
      <c r="B1" s="383"/>
      <c r="C1" s="383"/>
      <c r="D1" s="383"/>
      <c r="E1" s="383"/>
      <c r="F1" s="383"/>
      <c r="G1" s="383"/>
      <c r="H1" s="383"/>
      <c r="I1" s="226"/>
      <c r="J1" s="227"/>
      <c r="K1" s="227"/>
      <c r="L1" s="227"/>
      <c r="M1" s="227"/>
      <c r="N1" s="227"/>
    </row>
    <row r="2" spans="1:19" ht="64.5" customHeight="1" x14ac:dyDescent="0.15">
      <c r="A2" s="284" t="s">
        <v>0</v>
      </c>
      <c r="B2" s="231" t="s">
        <v>1</v>
      </c>
      <c r="C2" s="232" t="s">
        <v>2</v>
      </c>
      <c r="D2" s="233" t="s">
        <v>3</v>
      </c>
      <c r="E2" s="231" t="s">
        <v>4</v>
      </c>
      <c r="F2" s="231" t="s">
        <v>5</v>
      </c>
      <c r="G2" s="231" t="s">
        <v>63</v>
      </c>
      <c r="H2" s="231" t="s">
        <v>7</v>
      </c>
      <c r="I2" s="232" t="s">
        <v>2</v>
      </c>
      <c r="J2" s="233" t="s">
        <v>3</v>
      </c>
      <c r="K2" s="231" t="s">
        <v>4</v>
      </c>
      <c r="L2" s="231" t="s">
        <v>5</v>
      </c>
      <c r="M2" s="231" t="s">
        <v>6</v>
      </c>
      <c r="N2" s="231" t="s">
        <v>62</v>
      </c>
      <c r="O2" s="231" t="s">
        <v>8</v>
      </c>
      <c r="P2" s="234" t="s">
        <v>2</v>
      </c>
      <c r="Q2" s="235" t="s">
        <v>9</v>
      </c>
      <c r="R2" s="301" t="s">
        <v>62</v>
      </c>
      <c r="S2" s="235" t="s">
        <v>10</v>
      </c>
    </row>
    <row r="3" spans="1:19" s="337" customFormat="1" ht="20.25" customHeight="1" x14ac:dyDescent="0.15">
      <c r="A3" s="334"/>
      <c r="B3" s="335" t="s">
        <v>67</v>
      </c>
      <c r="C3" s="336"/>
      <c r="D3" s="333"/>
      <c r="H3" s="341"/>
      <c r="I3" s="338"/>
      <c r="O3" s="341"/>
      <c r="P3" s="339"/>
      <c r="S3" s="341"/>
    </row>
    <row r="4" spans="1:19" ht="20.25" customHeight="1" x14ac:dyDescent="0.15">
      <c r="A4" s="268">
        <v>42369</v>
      </c>
      <c r="B4" s="294" t="s">
        <v>11</v>
      </c>
      <c r="C4" s="236"/>
      <c r="D4" s="259"/>
      <c r="E4" s="237"/>
      <c r="F4" s="237"/>
      <c r="G4" s="237"/>
      <c r="H4" s="228">
        <v>1319.54</v>
      </c>
      <c r="I4" s="238"/>
      <c r="J4" s="228"/>
      <c r="K4" s="228"/>
      <c r="L4" s="228"/>
      <c r="M4" s="228"/>
      <c r="N4" s="228"/>
      <c r="O4" s="228">
        <v>568.17999999999995</v>
      </c>
      <c r="S4" s="228">
        <v>93.51</v>
      </c>
    </row>
    <row r="5" spans="1:19" ht="20.25" customHeight="1" x14ac:dyDescent="0.15">
      <c r="A5" s="351">
        <v>42371</v>
      </c>
      <c r="B5" s="347" t="s">
        <v>69</v>
      </c>
      <c r="C5" s="352"/>
      <c r="D5" s="353"/>
      <c r="E5" s="354">
        <v>25</v>
      </c>
      <c r="F5" s="355"/>
      <c r="G5" s="355"/>
      <c r="H5" s="228">
        <f>H4+D5+E5+F5-C5+G5</f>
        <v>1344.54</v>
      </c>
      <c r="O5" s="228">
        <f>O4+J5+K5+L5+M5-I5</f>
        <v>568.17999999999995</v>
      </c>
      <c r="S5" s="228">
        <f>S4+Q5-P5+R5</f>
        <v>93.51</v>
      </c>
    </row>
    <row r="6" spans="1:19" ht="20.25" customHeight="1" x14ac:dyDescent="0.15">
      <c r="A6" s="351">
        <v>42398</v>
      </c>
      <c r="B6" s="347" t="s">
        <v>96</v>
      </c>
      <c r="C6" s="352"/>
      <c r="D6" s="353"/>
      <c r="E6" s="354"/>
      <c r="F6" s="355"/>
      <c r="G6" s="355"/>
      <c r="H6" s="228">
        <f t="shared" ref="H6:H56" si="0">H5+D6+E6+F6-C6+G6</f>
        <v>1344.54</v>
      </c>
      <c r="I6" s="241">
        <v>5</v>
      </c>
      <c r="O6" s="228">
        <f t="shared" ref="O6:O56" si="1">O5+J6+K6+L6+M6-I6</f>
        <v>563.17999999999995</v>
      </c>
      <c r="S6" s="228">
        <f t="shared" ref="S6:S25" si="2">S5+Q6-P6+R6</f>
        <v>93.51</v>
      </c>
    </row>
    <row r="7" spans="1:19" ht="20.25" customHeight="1" x14ac:dyDescent="0.15">
      <c r="A7" s="351">
        <v>42399</v>
      </c>
      <c r="B7" s="347" t="s">
        <v>64</v>
      </c>
      <c r="C7" s="352"/>
      <c r="D7" s="353"/>
      <c r="E7" s="354"/>
      <c r="F7" s="357"/>
      <c r="G7" s="357"/>
      <c r="H7" s="228">
        <f>H6+D7+E7+F7-C7+G7</f>
        <v>1344.54</v>
      </c>
      <c r="O7" s="228">
        <f>O6+J7+K7+L7+M7-I7</f>
        <v>563.17999999999995</v>
      </c>
      <c r="P7" s="229">
        <v>1</v>
      </c>
      <c r="S7" s="228">
        <f>S6+Q7-P7+R7</f>
        <v>92.51</v>
      </c>
    </row>
    <row r="8" spans="1:19" ht="20.25" customHeight="1" x14ac:dyDescent="0.15">
      <c r="A8" s="351">
        <v>42405</v>
      </c>
      <c r="B8" s="347" t="s">
        <v>96</v>
      </c>
      <c r="C8" s="352"/>
      <c r="D8" s="353"/>
      <c r="E8" s="354"/>
      <c r="F8" s="355"/>
      <c r="G8" s="355"/>
      <c r="H8" s="228">
        <f>H7+D8+E8+F8-C8+G8</f>
        <v>1344.54</v>
      </c>
      <c r="I8" s="241">
        <v>8.5</v>
      </c>
      <c r="O8" s="228">
        <f>O7+J8+K8+L8+M8-I8</f>
        <v>554.67999999999995</v>
      </c>
      <c r="S8" s="228">
        <f>S7+Q8-P8+R8</f>
        <v>92.51</v>
      </c>
    </row>
    <row r="9" spans="1:19" ht="20.25" customHeight="1" x14ac:dyDescent="0.15">
      <c r="A9" s="351">
        <v>42420</v>
      </c>
      <c r="B9" s="361" t="s">
        <v>70</v>
      </c>
      <c r="C9" s="352"/>
      <c r="D9" s="358">
        <v>170</v>
      </c>
      <c r="E9" s="354"/>
      <c r="F9" s="354"/>
      <c r="G9" s="354"/>
      <c r="H9" s="228">
        <f>H8+D9+E9+F9-C9+G9</f>
        <v>1514.54</v>
      </c>
      <c r="L9" s="318"/>
      <c r="M9" s="318"/>
      <c r="N9" s="318"/>
      <c r="O9" s="228">
        <f>O8+J9+K9+L9+M9-I9</f>
        <v>554.67999999999995</v>
      </c>
      <c r="S9" s="228">
        <f>S8+Q9-P9+R9</f>
        <v>92.51</v>
      </c>
    </row>
    <row r="10" spans="1:19" ht="20.25" customHeight="1" x14ac:dyDescent="0.15">
      <c r="A10" s="351">
        <v>42420</v>
      </c>
      <c r="B10" s="359" t="s">
        <v>71</v>
      </c>
      <c r="C10" s="352"/>
      <c r="D10" s="360">
        <v>170</v>
      </c>
      <c r="E10" s="356"/>
      <c r="F10" s="356"/>
      <c r="G10" s="356"/>
      <c r="H10" s="228">
        <f t="shared" si="0"/>
        <v>1684.54</v>
      </c>
      <c r="O10" s="228">
        <f t="shared" si="1"/>
        <v>554.67999999999995</v>
      </c>
      <c r="S10" s="228">
        <f t="shared" si="2"/>
        <v>92.51</v>
      </c>
    </row>
    <row r="11" spans="1:19" ht="20.25" customHeight="1" x14ac:dyDescent="0.15">
      <c r="A11" s="351">
        <v>42423</v>
      </c>
      <c r="B11" s="361" t="s">
        <v>72</v>
      </c>
      <c r="C11" s="352"/>
      <c r="D11" s="360">
        <v>170</v>
      </c>
      <c r="E11" s="356"/>
      <c r="F11" s="356"/>
      <c r="G11" s="356"/>
      <c r="H11" s="228">
        <f t="shared" si="0"/>
        <v>1854.54</v>
      </c>
      <c r="O11" s="228">
        <f t="shared" si="1"/>
        <v>554.67999999999995</v>
      </c>
      <c r="S11" s="228">
        <f t="shared" si="2"/>
        <v>92.51</v>
      </c>
    </row>
    <row r="12" spans="1:19" ht="20.25" customHeight="1" x14ac:dyDescent="0.15">
      <c r="A12" s="351">
        <v>42423</v>
      </c>
      <c r="B12" s="361" t="s">
        <v>73</v>
      </c>
      <c r="C12" s="352"/>
      <c r="D12" s="360">
        <v>170</v>
      </c>
      <c r="E12" s="356"/>
      <c r="F12" s="356"/>
      <c r="G12" s="356"/>
      <c r="H12" s="228">
        <f t="shared" si="0"/>
        <v>2024.54</v>
      </c>
      <c r="O12" s="228">
        <f t="shared" si="1"/>
        <v>554.67999999999995</v>
      </c>
      <c r="S12" s="228">
        <f t="shared" si="2"/>
        <v>92.51</v>
      </c>
    </row>
    <row r="13" spans="1:19" ht="20.25" customHeight="1" x14ac:dyDescent="0.15">
      <c r="A13" s="351">
        <v>42423</v>
      </c>
      <c r="B13" s="361" t="s">
        <v>74</v>
      </c>
      <c r="C13" s="352"/>
      <c r="D13" s="360">
        <v>170</v>
      </c>
      <c r="E13" s="356"/>
      <c r="F13" s="356"/>
      <c r="G13" s="356"/>
      <c r="H13" s="228">
        <f t="shared" si="0"/>
        <v>2194.54</v>
      </c>
      <c r="O13" s="228">
        <f t="shared" si="1"/>
        <v>554.67999999999995</v>
      </c>
      <c r="S13" s="228">
        <f t="shared" si="2"/>
        <v>92.51</v>
      </c>
    </row>
    <row r="14" spans="1:19" ht="20.25" customHeight="1" x14ac:dyDescent="0.15">
      <c r="A14" s="351">
        <v>42059</v>
      </c>
      <c r="B14" s="361" t="s">
        <v>75</v>
      </c>
      <c r="C14" s="352"/>
      <c r="D14" s="360">
        <v>170</v>
      </c>
      <c r="E14" s="356"/>
      <c r="F14" s="356"/>
      <c r="G14" s="356"/>
      <c r="H14" s="228">
        <f t="shared" si="0"/>
        <v>2364.54</v>
      </c>
      <c r="O14" s="228">
        <f t="shared" si="1"/>
        <v>554.67999999999995</v>
      </c>
      <c r="S14" s="228">
        <f t="shared" si="2"/>
        <v>92.51</v>
      </c>
    </row>
    <row r="15" spans="1:19" ht="20.25" customHeight="1" x14ac:dyDescent="0.15">
      <c r="A15" s="351">
        <v>42424</v>
      </c>
      <c r="B15" s="361" t="s">
        <v>76</v>
      </c>
      <c r="C15" s="352"/>
      <c r="D15" s="360">
        <v>170</v>
      </c>
      <c r="E15" s="356"/>
      <c r="F15" s="356"/>
      <c r="G15" s="356"/>
      <c r="H15" s="228">
        <f t="shared" si="0"/>
        <v>2534.54</v>
      </c>
      <c r="O15" s="228">
        <f t="shared" si="1"/>
        <v>554.67999999999995</v>
      </c>
      <c r="S15" s="228">
        <f t="shared" si="2"/>
        <v>92.51</v>
      </c>
    </row>
    <row r="16" spans="1:19" ht="20.25" customHeight="1" x14ac:dyDescent="0.15">
      <c r="A16" s="351">
        <v>42424</v>
      </c>
      <c r="B16" s="361" t="s">
        <v>77</v>
      </c>
      <c r="C16" s="352"/>
      <c r="D16" s="360">
        <v>170</v>
      </c>
      <c r="E16" s="356"/>
      <c r="F16" s="356"/>
      <c r="G16" s="356"/>
      <c r="H16" s="228">
        <f t="shared" si="0"/>
        <v>2704.54</v>
      </c>
      <c r="O16" s="228">
        <f t="shared" si="1"/>
        <v>554.67999999999995</v>
      </c>
      <c r="S16" s="228">
        <f t="shared" si="2"/>
        <v>92.51</v>
      </c>
    </row>
    <row r="17" spans="1:19" ht="20.25" customHeight="1" x14ac:dyDescent="0.15">
      <c r="A17" s="351">
        <v>42424</v>
      </c>
      <c r="B17" s="361" t="s">
        <v>78</v>
      </c>
      <c r="C17" s="352"/>
      <c r="D17" s="360">
        <v>170</v>
      </c>
      <c r="E17" s="356"/>
      <c r="F17" s="356"/>
      <c r="G17" s="356"/>
      <c r="H17" s="228">
        <f t="shared" si="0"/>
        <v>2874.54</v>
      </c>
      <c r="O17" s="228">
        <f t="shared" si="1"/>
        <v>554.67999999999995</v>
      </c>
      <c r="S17" s="228">
        <f t="shared" si="2"/>
        <v>92.51</v>
      </c>
    </row>
    <row r="18" spans="1:19" ht="20.25" customHeight="1" x14ac:dyDescent="0.15">
      <c r="A18" s="351">
        <v>42428</v>
      </c>
      <c r="B18" s="361" t="s">
        <v>64</v>
      </c>
      <c r="C18" s="352"/>
      <c r="D18" s="360"/>
      <c r="E18" s="356"/>
      <c r="F18" s="356"/>
      <c r="G18" s="356"/>
      <c r="H18" s="228">
        <f t="shared" si="0"/>
        <v>2874.54</v>
      </c>
      <c r="O18" s="228">
        <f t="shared" si="1"/>
        <v>554.67999999999995</v>
      </c>
      <c r="P18" s="229">
        <v>1</v>
      </c>
      <c r="S18" s="228">
        <f t="shared" si="2"/>
        <v>91.51</v>
      </c>
    </row>
    <row r="19" spans="1:19" ht="20.25" customHeight="1" x14ac:dyDescent="0.15">
      <c r="A19" s="351">
        <v>42444</v>
      </c>
      <c r="B19" s="361" t="s">
        <v>79</v>
      </c>
      <c r="C19" s="241">
        <v>120</v>
      </c>
      <c r="D19" s="352"/>
      <c r="E19" s="356"/>
      <c r="F19" s="356"/>
      <c r="G19" s="356"/>
      <c r="H19" s="228">
        <f t="shared" si="0"/>
        <v>2754.54</v>
      </c>
      <c r="O19" s="228">
        <f t="shared" si="1"/>
        <v>554.67999999999995</v>
      </c>
      <c r="S19" s="228">
        <f t="shared" si="2"/>
        <v>91.51</v>
      </c>
    </row>
    <row r="20" spans="1:19" ht="20.25" customHeight="1" x14ac:dyDescent="0.15">
      <c r="A20" s="351">
        <v>42444</v>
      </c>
      <c r="B20" s="361" t="s">
        <v>85</v>
      </c>
      <c r="C20" s="241">
        <v>140</v>
      </c>
      <c r="D20" s="352"/>
      <c r="E20" s="356"/>
      <c r="F20" s="356"/>
      <c r="G20" s="356"/>
      <c r="H20" s="228">
        <f t="shared" ref="H20:H26" si="3">H19+D20+E20+F20-C20+G20</f>
        <v>2614.54</v>
      </c>
      <c r="O20" s="228">
        <f t="shared" si="1"/>
        <v>554.67999999999995</v>
      </c>
      <c r="S20" s="228">
        <f t="shared" si="2"/>
        <v>91.51</v>
      </c>
    </row>
    <row r="21" spans="1:19" ht="20.25" customHeight="1" x14ac:dyDescent="0.15">
      <c r="A21" s="351">
        <v>42444</v>
      </c>
      <c r="B21" s="361" t="s">
        <v>86</v>
      </c>
      <c r="C21" s="241">
        <v>150</v>
      </c>
      <c r="D21" s="352"/>
      <c r="E21" s="356"/>
      <c r="F21" s="356"/>
      <c r="G21" s="356"/>
      <c r="H21" s="228">
        <f t="shared" si="3"/>
        <v>2464.54</v>
      </c>
      <c r="O21" s="228">
        <f t="shared" si="1"/>
        <v>554.67999999999995</v>
      </c>
      <c r="S21" s="228">
        <f t="shared" si="2"/>
        <v>91.51</v>
      </c>
    </row>
    <row r="22" spans="1:19" ht="20.25" customHeight="1" x14ac:dyDescent="0.15">
      <c r="A22" s="351">
        <v>42444</v>
      </c>
      <c r="B22" s="361" t="s">
        <v>87</v>
      </c>
      <c r="C22" s="241">
        <v>150</v>
      </c>
      <c r="D22" s="352"/>
      <c r="E22" s="356"/>
      <c r="F22" s="356"/>
      <c r="G22" s="356"/>
      <c r="H22" s="228">
        <f t="shared" si="3"/>
        <v>2314.54</v>
      </c>
      <c r="O22" s="228">
        <f t="shared" si="1"/>
        <v>554.67999999999995</v>
      </c>
      <c r="S22" s="228">
        <f t="shared" si="2"/>
        <v>91.51</v>
      </c>
    </row>
    <row r="23" spans="1:19" ht="20.25" customHeight="1" x14ac:dyDescent="0.15">
      <c r="A23" s="351">
        <v>42444</v>
      </c>
      <c r="B23" s="361" t="s">
        <v>80</v>
      </c>
      <c r="C23" s="241">
        <v>170</v>
      </c>
      <c r="D23" s="352"/>
      <c r="E23" s="356"/>
      <c r="F23" s="356"/>
      <c r="G23" s="356"/>
      <c r="H23" s="228">
        <f t="shared" si="3"/>
        <v>2144.54</v>
      </c>
      <c r="O23" s="228">
        <f t="shared" si="1"/>
        <v>554.67999999999995</v>
      </c>
      <c r="S23" s="228">
        <f t="shared" si="2"/>
        <v>91.51</v>
      </c>
    </row>
    <row r="24" spans="1:19" ht="20.25" customHeight="1" x14ac:dyDescent="0.15">
      <c r="A24" s="351">
        <v>42444</v>
      </c>
      <c r="B24" s="361" t="s">
        <v>81</v>
      </c>
      <c r="C24" s="241">
        <v>170</v>
      </c>
      <c r="D24" s="352"/>
      <c r="E24" s="356"/>
      <c r="F24" s="356"/>
      <c r="G24" s="356"/>
      <c r="H24" s="228">
        <f t="shared" si="3"/>
        <v>1974.54</v>
      </c>
      <c r="O24" s="228">
        <f t="shared" si="1"/>
        <v>554.67999999999995</v>
      </c>
      <c r="S24" s="228">
        <f t="shared" si="2"/>
        <v>91.51</v>
      </c>
    </row>
    <row r="25" spans="1:19" ht="20.25" customHeight="1" x14ac:dyDescent="0.15">
      <c r="A25" s="351">
        <v>42444</v>
      </c>
      <c r="B25" s="361" t="s">
        <v>82</v>
      </c>
      <c r="C25" s="241">
        <v>170</v>
      </c>
      <c r="D25" s="352"/>
      <c r="E25" s="356"/>
      <c r="F25" s="356"/>
      <c r="G25" s="356"/>
      <c r="H25" s="228">
        <f t="shared" si="3"/>
        <v>1804.54</v>
      </c>
      <c r="O25" s="228">
        <f t="shared" si="1"/>
        <v>554.67999999999995</v>
      </c>
      <c r="S25" s="228">
        <f t="shared" si="2"/>
        <v>91.51</v>
      </c>
    </row>
    <row r="26" spans="1:19" ht="20.25" customHeight="1" x14ac:dyDescent="0.15">
      <c r="A26" s="351">
        <v>42444</v>
      </c>
      <c r="B26" s="361" t="s">
        <v>83</v>
      </c>
      <c r="C26" s="241">
        <v>170</v>
      </c>
      <c r="D26" s="352"/>
      <c r="E26" s="356"/>
      <c r="F26" s="356"/>
      <c r="G26" s="356"/>
      <c r="H26" s="228">
        <f t="shared" si="3"/>
        <v>1634.54</v>
      </c>
      <c r="O26" s="228">
        <f t="shared" si="1"/>
        <v>554.67999999999995</v>
      </c>
      <c r="S26" s="228">
        <f t="shared" ref="S26:S59" si="4">S25+Q26-P26+R26</f>
        <v>91.51</v>
      </c>
    </row>
    <row r="27" spans="1:19" ht="20.25" customHeight="1" x14ac:dyDescent="0.15">
      <c r="A27" s="351">
        <v>42444</v>
      </c>
      <c r="B27" s="361" t="s">
        <v>12</v>
      </c>
      <c r="C27" s="352">
        <v>1.1000000000000001</v>
      </c>
      <c r="D27" s="360"/>
      <c r="E27" s="356"/>
      <c r="F27" s="356"/>
      <c r="G27" s="356"/>
      <c r="H27" s="228">
        <f t="shared" si="0"/>
        <v>1633.44</v>
      </c>
      <c r="O27" s="228">
        <f t="shared" si="1"/>
        <v>554.67999999999995</v>
      </c>
      <c r="S27" s="228">
        <f t="shared" si="4"/>
        <v>91.51</v>
      </c>
    </row>
    <row r="28" spans="1:19" ht="20.25" customHeight="1" x14ac:dyDescent="0.15">
      <c r="A28" s="351">
        <v>42444</v>
      </c>
      <c r="B28" s="361" t="s">
        <v>12</v>
      </c>
      <c r="C28" s="352">
        <v>1.1000000000000001</v>
      </c>
      <c r="D28" s="360"/>
      <c r="E28" s="356"/>
      <c r="F28" s="356"/>
      <c r="G28" s="356"/>
      <c r="H28" s="228">
        <f t="shared" si="0"/>
        <v>1632.3400000000001</v>
      </c>
      <c r="O28" s="228">
        <f t="shared" si="1"/>
        <v>554.67999999999995</v>
      </c>
      <c r="S28" s="228">
        <f t="shared" si="4"/>
        <v>91.51</v>
      </c>
    </row>
    <row r="29" spans="1:19" ht="20.25" customHeight="1" x14ac:dyDescent="0.15">
      <c r="A29" s="351">
        <v>42444</v>
      </c>
      <c r="B29" s="361" t="s">
        <v>12</v>
      </c>
      <c r="C29" s="352">
        <v>1.1000000000000001</v>
      </c>
      <c r="D29" s="360"/>
      <c r="E29" s="356"/>
      <c r="F29" s="356"/>
      <c r="G29" s="356"/>
      <c r="H29" s="228">
        <f t="shared" si="0"/>
        <v>1631.2400000000002</v>
      </c>
      <c r="O29" s="228">
        <f t="shared" si="1"/>
        <v>554.67999999999995</v>
      </c>
      <c r="S29" s="228">
        <f t="shared" si="4"/>
        <v>91.51</v>
      </c>
    </row>
    <row r="30" spans="1:19" ht="20.25" customHeight="1" x14ac:dyDescent="0.15">
      <c r="A30" s="351">
        <v>42444</v>
      </c>
      <c r="B30" s="361" t="s">
        <v>12</v>
      </c>
      <c r="C30" s="352">
        <v>1.1000000000000001</v>
      </c>
      <c r="D30" s="360"/>
      <c r="E30" s="356"/>
      <c r="F30" s="356"/>
      <c r="G30" s="356"/>
      <c r="H30" s="228">
        <f t="shared" si="0"/>
        <v>1630.1400000000003</v>
      </c>
      <c r="O30" s="228">
        <f t="shared" si="1"/>
        <v>554.67999999999995</v>
      </c>
      <c r="S30" s="228">
        <f t="shared" si="4"/>
        <v>91.51</v>
      </c>
    </row>
    <row r="31" spans="1:19" ht="20.25" customHeight="1" x14ac:dyDescent="0.15">
      <c r="A31" s="351">
        <v>42444</v>
      </c>
      <c r="B31" s="361" t="s">
        <v>12</v>
      </c>
      <c r="C31" s="352">
        <v>1.1000000000000001</v>
      </c>
      <c r="D31" s="360"/>
      <c r="E31" s="356"/>
      <c r="F31" s="356"/>
      <c r="G31" s="356"/>
      <c r="H31" s="228">
        <f t="shared" si="0"/>
        <v>1629.0400000000004</v>
      </c>
      <c r="O31" s="228">
        <f t="shared" si="1"/>
        <v>554.67999999999995</v>
      </c>
      <c r="S31" s="228">
        <f t="shared" si="4"/>
        <v>91.51</v>
      </c>
    </row>
    <row r="32" spans="1:19" ht="20.25" customHeight="1" x14ac:dyDescent="0.15">
      <c r="A32" s="351">
        <v>42444</v>
      </c>
      <c r="B32" s="361" t="s">
        <v>12</v>
      </c>
      <c r="C32" s="352">
        <v>1.1000000000000001</v>
      </c>
      <c r="D32" s="360"/>
      <c r="E32" s="356"/>
      <c r="F32" s="356"/>
      <c r="G32" s="356"/>
      <c r="H32" s="228">
        <f t="shared" si="0"/>
        <v>1627.9400000000005</v>
      </c>
      <c r="O32" s="228">
        <f t="shared" si="1"/>
        <v>554.67999999999995</v>
      </c>
      <c r="S32" s="228">
        <f t="shared" si="4"/>
        <v>91.51</v>
      </c>
    </row>
    <row r="33" spans="1:256" ht="20.25" customHeight="1" x14ac:dyDescent="0.15">
      <c r="A33" s="351">
        <v>42444</v>
      </c>
      <c r="B33" s="361" t="s">
        <v>12</v>
      </c>
      <c r="C33" s="352">
        <v>1.1000000000000001</v>
      </c>
      <c r="D33" s="360"/>
      <c r="E33" s="356"/>
      <c r="F33" s="356"/>
      <c r="G33" s="356"/>
      <c r="H33" s="228">
        <f t="shared" si="0"/>
        <v>1626.8400000000006</v>
      </c>
      <c r="O33" s="228">
        <f t="shared" si="1"/>
        <v>554.67999999999995</v>
      </c>
      <c r="S33" s="228">
        <f t="shared" si="4"/>
        <v>91.51</v>
      </c>
    </row>
    <row r="34" spans="1:256" ht="20.25" customHeight="1" x14ac:dyDescent="0.15">
      <c r="A34" s="351">
        <v>42444</v>
      </c>
      <c r="B34" s="361" t="s">
        <v>12</v>
      </c>
      <c r="C34" s="352">
        <v>1.1000000000000001</v>
      </c>
      <c r="D34" s="360"/>
      <c r="E34" s="356"/>
      <c r="F34" s="356"/>
      <c r="G34" s="356"/>
      <c r="H34" s="228">
        <f t="shared" si="0"/>
        <v>1625.7400000000007</v>
      </c>
      <c r="O34" s="228">
        <f t="shared" si="1"/>
        <v>554.67999999999995</v>
      </c>
      <c r="S34" s="228">
        <f t="shared" si="4"/>
        <v>91.51</v>
      </c>
    </row>
    <row r="35" spans="1:256" ht="20.25" customHeight="1" x14ac:dyDescent="0.15">
      <c r="A35" s="351">
        <v>42447</v>
      </c>
      <c r="B35" s="361" t="s">
        <v>84</v>
      </c>
      <c r="C35" s="241">
        <v>170</v>
      </c>
      <c r="D35" s="352"/>
      <c r="E35" s="356"/>
      <c r="F35" s="356"/>
      <c r="G35" s="356"/>
      <c r="H35" s="228">
        <f t="shared" si="0"/>
        <v>1455.7400000000007</v>
      </c>
      <c r="O35" s="228">
        <f t="shared" si="1"/>
        <v>554.67999999999995</v>
      </c>
      <c r="S35" s="228">
        <f t="shared" si="4"/>
        <v>91.51</v>
      </c>
    </row>
    <row r="36" spans="1:256" ht="20.25" customHeight="1" x14ac:dyDescent="0.15">
      <c r="A36" s="351">
        <v>42447</v>
      </c>
      <c r="B36" s="361" t="s">
        <v>12</v>
      </c>
      <c r="C36" s="352">
        <v>1.1000000000000001</v>
      </c>
      <c r="D36" s="360"/>
      <c r="E36" s="356"/>
      <c r="F36" s="356"/>
      <c r="G36" s="356"/>
      <c r="H36" s="228">
        <f t="shared" si="0"/>
        <v>1454.6400000000008</v>
      </c>
      <c r="O36" s="228">
        <f t="shared" si="1"/>
        <v>554.67999999999995</v>
      </c>
      <c r="S36" s="228">
        <f t="shared" si="4"/>
        <v>91.51</v>
      </c>
    </row>
    <row r="37" spans="1:256" ht="20.25" customHeight="1" x14ac:dyDescent="0.15">
      <c r="A37" s="351">
        <v>42459</v>
      </c>
      <c r="B37" s="361" t="s">
        <v>64</v>
      </c>
      <c r="C37" s="352"/>
      <c r="D37" s="360"/>
      <c r="E37" s="356"/>
      <c r="F37" s="356"/>
      <c r="G37" s="356"/>
      <c r="H37" s="228">
        <f>H36+D37+E37+F37-C37+G37</f>
        <v>1454.6400000000008</v>
      </c>
      <c r="O37" s="228">
        <f t="shared" si="1"/>
        <v>554.67999999999995</v>
      </c>
      <c r="P37" s="229">
        <v>1</v>
      </c>
      <c r="S37" s="228">
        <f t="shared" si="4"/>
        <v>90.51</v>
      </c>
    </row>
    <row r="38" spans="1:256" ht="20.25" customHeight="1" x14ac:dyDescent="0.15">
      <c r="A38" s="351"/>
      <c r="B38" s="361"/>
      <c r="C38" s="352"/>
      <c r="D38" s="360"/>
      <c r="E38" s="356"/>
      <c r="F38" s="356"/>
      <c r="G38" s="356"/>
      <c r="H38" s="228">
        <f>H37+D38+E38+F38-C38+G38</f>
        <v>1454.6400000000008</v>
      </c>
      <c r="O38" s="228">
        <f t="shared" si="1"/>
        <v>554.67999999999995</v>
      </c>
      <c r="S38" s="228">
        <f t="shared" si="4"/>
        <v>90.51</v>
      </c>
    </row>
    <row r="39" spans="1:256" s="340" customFormat="1" ht="19.5" customHeight="1" x14ac:dyDescent="0.15">
      <c r="A39" s="334"/>
      <c r="B39" s="335" t="s">
        <v>68</v>
      </c>
      <c r="C39" s="336"/>
      <c r="D39" s="333"/>
      <c r="E39" s="337"/>
      <c r="F39" s="337"/>
      <c r="G39" s="337"/>
      <c r="H39" s="228">
        <f>H38+D39+E39+F39-C39+G39</f>
        <v>1454.6400000000008</v>
      </c>
      <c r="I39" s="338"/>
      <c r="J39" s="337"/>
      <c r="K39" s="337"/>
      <c r="L39" s="337"/>
      <c r="M39" s="337"/>
      <c r="N39" s="337"/>
      <c r="O39" s="228">
        <f t="shared" si="1"/>
        <v>554.67999999999995</v>
      </c>
      <c r="P39" s="339"/>
      <c r="Q39" s="337"/>
      <c r="S39" s="228">
        <f t="shared" si="4"/>
        <v>90.51</v>
      </c>
    </row>
    <row r="40" spans="1:256" ht="21.75" customHeight="1" x14ac:dyDescent="0.15">
      <c r="A40" s="54">
        <v>42489</v>
      </c>
      <c r="B40" s="319" t="s">
        <v>64</v>
      </c>
      <c r="C40" s="320"/>
      <c r="D40" s="321"/>
      <c r="E40" s="317"/>
      <c r="F40" s="317"/>
      <c r="G40" s="317"/>
      <c r="H40" s="228">
        <f>H39+D40+E40+F40-C40+G40</f>
        <v>1454.6400000000008</v>
      </c>
      <c r="I40" s="322"/>
      <c r="J40" s="317"/>
      <c r="K40" s="317"/>
      <c r="L40" s="317"/>
      <c r="M40" s="317"/>
      <c r="N40" s="317"/>
      <c r="O40" s="228">
        <f t="shared" si="1"/>
        <v>554.67999999999995</v>
      </c>
      <c r="P40" s="323">
        <v>1</v>
      </c>
      <c r="Q40" s="317"/>
      <c r="S40" s="228">
        <f t="shared" si="4"/>
        <v>89.51</v>
      </c>
      <c r="T40" s="317"/>
      <c r="U40" s="317"/>
      <c r="V40" s="317"/>
      <c r="W40" s="317"/>
      <c r="X40" s="317"/>
      <c r="Y40" s="317"/>
      <c r="Z40" s="317"/>
      <c r="AA40" s="317"/>
      <c r="AB40" s="317"/>
      <c r="AC40" s="317"/>
      <c r="AD40" s="317"/>
      <c r="AE40" s="317"/>
      <c r="AF40" s="317"/>
      <c r="AG40" s="317"/>
      <c r="AH40" s="317"/>
      <c r="AI40" s="317"/>
      <c r="AJ40" s="317"/>
      <c r="AK40" s="317"/>
      <c r="AL40" s="317"/>
      <c r="AM40" s="317"/>
      <c r="AN40" s="317"/>
      <c r="AO40" s="317"/>
      <c r="AP40" s="317"/>
      <c r="AQ40" s="317"/>
      <c r="AR40" s="317"/>
      <c r="AS40" s="317"/>
      <c r="AT40" s="317"/>
      <c r="AU40" s="317"/>
      <c r="AV40" s="317"/>
      <c r="AW40" s="317"/>
      <c r="AX40" s="317"/>
      <c r="AY40" s="317"/>
      <c r="AZ40" s="317"/>
      <c r="BA40" s="317"/>
      <c r="BB40" s="317"/>
      <c r="BC40" s="317"/>
      <c r="BD40" s="317"/>
      <c r="BE40" s="317"/>
      <c r="BF40" s="317"/>
      <c r="BG40" s="317"/>
      <c r="BH40" s="317"/>
      <c r="BI40" s="317"/>
      <c r="BJ40" s="317"/>
      <c r="BK40" s="317"/>
      <c r="BL40" s="317"/>
      <c r="BM40" s="317"/>
      <c r="BN40" s="317"/>
      <c r="BO40" s="317"/>
      <c r="BP40" s="317"/>
      <c r="BQ40" s="317"/>
      <c r="BR40" s="317"/>
      <c r="BS40" s="317"/>
      <c r="BT40" s="317"/>
      <c r="BU40" s="317"/>
      <c r="BV40" s="317"/>
      <c r="BW40" s="317"/>
      <c r="BX40" s="317"/>
      <c r="BY40" s="317"/>
      <c r="BZ40" s="317"/>
      <c r="CA40" s="317"/>
      <c r="CB40" s="317"/>
      <c r="CC40" s="317"/>
      <c r="CD40" s="317"/>
      <c r="CE40" s="317"/>
      <c r="CF40" s="317"/>
      <c r="CG40" s="317"/>
      <c r="CH40" s="317"/>
      <c r="CI40" s="317"/>
      <c r="CJ40" s="317"/>
      <c r="CK40" s="317"/>
      <c r="CL40" s="317"/>
      <c r="CM40" s="317"/>
      <c r="CN40" s="317"/>
      <c r="CO40" s="317"/>
      <c r="CP40" s="317"/>
      <c r="CQ40" s="317"/>
      <c r="CR40" s="317"/>
      <c r="CS40" s="317"/>
      <c r="CT40" s="317"/>
      <c r="CU40" s="317"/>
      <c r="CV40" s="317"/>
      <c r="CW40" s="317"/>
      <c r="CX40" s="317"/>
      <c r="CY40" s="317"/>
      <c r="CZ40" s="317"/>
      <c r="DA40" s="317"/>
      <c r="DB40" s="317"/>
      <c r="DC40" s="317"/>
      <c r="DD40" s="317"/>
      <c r="DE40" s="317"/>
      <c r="DF40" s="317"/>
      <c r="DG40" s="317"/>
      <c r="DH40" s="317"/>
      <c r="DI40" s="317"/>
      <c r="DJ40" s="317"/>
      <c r="DK40" s="317"/>
      <c r="DL40" s="317"/>
      <c r="DM40" s="317"/>
      <c r="DN40" s="317"/>
      <c r="DO40" s="317"/>
      <c r="DP40" s="317"/>
      <c r="DQ40" s="317"/>
      <c r="DR40" s="317"/>
      <c r="DS40" s="317"/>
      <c r="DT40" s="317"/>
      <c r="DU40" s="317"/>
      <c r="DV40" s="317"/>
      <c r="DW40" s="317"/>
      <c r="DX40" s="317"/>
      <c r="DY40" s="317"/>
      <c r="DZ40" s="317"/>
      <c r="EA40" s="317"/>
      <c r="EB40" s="317"/>
      <c r="EC40" s="317"/>
      <c r="ED40" s="317"/>
      <c r="EE40" s="317"/>
      <c r="EF40" s="317"/>
      <c r="EG40" s="317"/>
      <c r="EH40" s="317"/>
      <c r="EI40" s="317"/>
      <c r="EJ40" s="317"/>
      <c r="EK40" s="317"/>
      <c r="EL40" s="317"/>
      <c r="EM40" s="317"/>
      <c r="EN40" s="317"/>
      <c r="EO40" s="317"/>
      <c r="EP40" s="317"/>
      <c r="EQ40" s="317"/>
      <c r="ER40" s="317"/>
      <c r="ES40" s="317"/>
      <c r="ET40" s="317"/>
      <c r="EU40" s="317"/>
      <c r="EV40" s="317"/>
      <c r="EW40" s="317"/>
      <c r="EX40" s="317"/>
      <c r="EY40" s="317"/>
      <c r="EZ40" s="317"/>
      <c r="FA40" s="317"/>
      <c r="FB40" s="317"/>
      <c r="FC40" s="317"/>
      <c r="FD40" s="317"/>
      <c r="FE40" s="317"/>
      <c r="FF40" s="317"/>
      <c r="FG40" s="317"/>
      <c r="FH40" s="317"/>
      <c r="FI40" s="317"/>
      <c r="FJ40" s="317"/>
      <c r="FK40" s="317"/>
      <c r="FL40" s="317"/>
      <c r="FM40" s="317"/>
      <c r="FN40" s="317"/>
      <c r="FO40" s="317"/>
      <c r="FP40" s="317"/>
      <c r="FQ40" s="317"/>
      <c r="FR40" s="317"/>
      <c r="FS40" s="317"/>
      <c r="FT40" s="317"/>
      <c r="FU40" s="317"/>
      <c r="FV40" s="317"/>
      <c r="FW40" s="317"/>
      <c r="FX40" s="317"/>
      <c r="FY40" s="317"/>
      <c r="FZ40" s="317"/>
      <c r="GA40" s="317"/>
      <c r="GB40" s="317"/>
      <c r="GC40" s="317"/>
      <c r="GD40" s="317"/>
      <c r="GE40" s="317"/>
      <c r="GF40" s="317"/>
      <c r="GG40" s="317"/>
      <c r="GH40" s="317"/>
      <c r="GI40" s="317"/>
      <c r="GJ40" s="317"/>
      <c r="GK40" s="317"/>
      <c r="GL40" s="317"/>
      <c r="GM40" s="317"/>
      <c r="GN40" s="317"/>
      <c r="GO40" s="317"/>
      <c r="GP40" s="317"/>
      <c r="GQ40" s="317"/>
      <c r="GR40" s="317"/>
      <c r="GS40" s="317"/>
      <c r="GT40" s="317"/>
      <c r="GU40" s="317"/>
      <c r="GV40" s="317"/>
      <c r="GW40" s="317"/>
      <c r="GX40" s="317"/>
      <c r="GY40" s="317"/>
      <c r="GZ40" s="317"/>
      <c r="HA40" s="317"/>
      <c r="HB40" s="317"/>
      <c r="HC40" s="317"/>
      <c r="HD40" s="317"/>
      <c r="HE40" s="317"/>
      <c r="HF40" s="317"/>
      <c r="HG40" s="317"/>
      <c r="HH40" s="317"/>
      <c r="HI40" s="317"/>
      <c r="HJ40" s="317"/>
      <c r="HK40" s="317"/>
      <c r="HL40" s="317"/>
      <c r="HM40" s="317"/>
      <c r="HN40" s="317"/>
      <c r="HO40" s="317"/>
      <c r="HP40" s="317"/>
      <c r="HQ40" s="317"/>
      <c r="HR40" s="317"/>
      <c r="HS40" s="317"/>
      <c r="HT40" s="317"/>
      <c r="HU40" s="317"/>
      <c r="HV40" s="317"/>
      <c r="HW40" s="317"/>
      <c r="HX40" s="317"/>
      <c r="HY40" s="317"/>
      <c r="HZ40" s="317"/>
      <c r="IA40" s="317"/>
      <c r="IB40" s="317"/>
      <c r="IC40" s="317"/>
      <c r="ID40" s="317"/>
      <c r="IE40" s="317"/>
      <c r="IF40" s="317"/>
      <c r="IG40" s="317"/>
      <c r="IH40" s="317"/>
      <c r="II40" s="317"/>
      <c r="IJ40" s="317"/>
      <c r="IK40" s="317"/>
      <c r="IL40" s="317"/>
      <c r="IM40" s="317"/>
      <c r="IN40" s="317"/>
      <c r="IO40" s="317"/>
      <c r="IP40" s="317"/>
      <c r="IQ40" s="317"/>
      <c r="IR40" s="317"/>
      <c r="IS40" s="317"/>
      <c r="IT40" s="317"/>
      <c r="IU40" s="317"/>
      <c r="IV40" s="317"/>
    </row>
    <row r="41" spans="1:256" ht="19.5" customHeight="1" x14ac:dyDescent="0.15">
      <c r="A41" s="54">
        <v>42520</v>
      </c>
      <c r="B41" s="317" t="s">
        <v>64</v>
      </c>
      <c r="C41" s="332"/>
      <c r="D41" s="324"/>
      <c r="E41" s="317"/>
      <c r="F41" s="317"/>
      <c r="G41" s="317"/>
      <c r="H41" s="228">
        <f t="shared" si="0"/>
        <v>1454.6400000000008</v>
      </c>
      <c r="I41" s="317"/>
      <c r="J41" s="317"/>
      <c r="K41" s="317"/>
      <c r="L41" s="317"/>
      <c r="M41" s="317"/>
      <c r="N41" s="317"/>
      <c r="O41" s="228">
        <f t="shared" si="1"/>
        <v>554.67999999999995</v>
      </c>
      <c r="P41" s="332">
        <v>1</v>
      </c>
      <c r="Q41" s="317"/>
      <c r="S41" s="228">
        <f t="shared" si="4"/>
        <v>88.51</v>
      </c>
      <c r="T41" s="317"/>
      <c r="U41" s="317"/>
      <c r="V41" s="317"/>
      <c r="W41" s="317"/>
      <c r="X41" s="317"/>
      <c r="Y41" s="317"/>
      <c r="Z41" s="317"/>
      <c r="AA41" s="317"/>
      <c r="AB41" s="317"/>
      <c r="AC41" s="317"/>
      <c r="AD41" s="317"/>
      <c r="AE41" s="317"/>
      <c r="AF41" s="317"/>
      <c r="AG41" s="317"/>
      <c r="AH41" s="317"/>
      <c r="AI41" s="317"/>
      <c r="AJ41" s="317"/>
      <c r="AK41" s="317"/>
      <c r="AL41" s="317"/>
      <c r="AM41" s="317"/>
      <c r="AN41" s="317"/>
      <c r="AO41" s="317"/>
      <c r="AP41" s="317"/>
      <c r="AQ41" s="317"/>
      <c r="AR41" s="317"/>
      <c r="AS41" s="317"/>
      <c r="AT41" s="317"/>
      <c r="AU41" s="317"/>
      <c r="AV41" s="317"/>
      <c r="AW41" s="317"/>
      <c r="AX41" s="317"/>
      <c r="AY41" s="317"/>
      <c r="AZ41" s="317"/>
      <c r="BA41" s="317"/>
      <c r="BB41" s="317"/>
      <c r="BC41" s="317"/>
      <c r="BD41" s="317"/>
      <c r="BE41" s="317"/>
      <c r="BF41" s="317"/>
      <c r="BG41" s="317"/>
      <c r="BH41" s="317"/>
      <c r="BI41" s="317"/>
      <c r="BJ41" s="317"/>
      <c r="BK41" s="317"/>
      <c r="BL41" s="317"/>
      <c r="BM41" s="317"/>
      <c r="BN41" s="317"/>
      <c r="BO41" s="317"/>
      <c r="BP41" s="317"/>
      <c r="BQ41" s="317"/>
      <c r="BR41" s="317"/>
      <c r="BS41" s="317"/>
      <c r="BT41" s="317"/>
      <c r="BU41" s="317"/>
      <c r="BV41" s="317"/>
      <c r="BW41" s="317"/>
      <c r="BX41" s="317"/>
      <c r="BY41" s="317"/>
      <c r="BZ41" s="317"/>
      <c r="CA41" s="317"/>
      <c r="CB41" s="317"/>
      <c r="CC41" s="317"/>
      <c r="CD41" s="317"/>
      <c r="CE41" s="317"/>
      <c r="CF41" s="317"/>
      <c r="CG41" s="317"/>
      <c r="CH41" s="317"/>
      <c r="CI41" s="317"/>
      <c r="CJ41" s="317"/>
      <c r="CK41" s="317"/>
      <c r="CL41" s="317"/>
      <c r="CM41" s="317"/>
      <c r="CN41" s="317"/>
      <c r="CO41" s="317"/>
      <c r="CP41" s="317"/>
      <c r="CQ41" s="317"/>
      <c r="CR41" s="317"/>
      <c r="CS41" s="317"/>
      <c r="CT41" s="317"/>
      <c r="CU41" s="317"/>
      <c r="CV41" s="317"/>
      <c r="CW41" s="317"/>
      <c r="CX41" s="317"/>
      <c r="CY41" s="317"/>
      <c r="CZ41" s="317"/>
      <c r="DA41" s="317"/>
      <c r="DB41" s="317"/>
      <c r="DC41" s="317"/>
      <c r="DD41" s="317"/>
      <c r="DE41" s="317"/>
      <c r="DF41" s="317"/>
      <c r="DG41" s="317"/>
      <c r="DH41" s="317"/>
      <c r="DI41" s="317"/>
      <c r="DJ41" s="317"/>
      <c r="DK41" s="317"/>
      <c r="DL41" s="317"/>
      <c r="DM41" s="317"/>
      <c r="DN41" s="317"/>
      <c r="DO41" s="317"/>
      <c r="DP41" s="317"/>
      <c r="DQ41" s="317"/>
      <c r="DR41" s="317"/>
      <c r="DS41" s="317"/>
      <c r="DT41" s="317"/>
      <c r="DU41" s="317"/>
      <c r="DV41" s="317"/>
      <c r="DW41" s="317"/>
      <c r="DX41" s="317"/>
      <c r="DY41" s="317"/>
      <c r="DZ41" s="317"/>
      <c r="EA41" s="317"/>
      <c r="EB41" s="317"/>
      <c r="EC41" s="317"/>
      <c r="ED41" s="317"/>
      <c r="EE41" s="317"/>
      <c r="EF41" s="317"/>
      <c r="EG41" s="317"/>
      <c r="EH41" s="317"/>
      <c r="EI41" s="317"/>
      <c r="EJ41" s="317"/>
      <c r="EK41" s="317"/>
      <c r="EL41" s="317"/>
      <c r="EM41" s="317"/>
      <c r="EN41" s="317"/>
      <c r="EO41" s="317"/>
      <c r="EP41" s="317"/>
      <c r="EQ41" s="317"/>
      <c r="ER41" s="317"/>
      <c r="ES41" s="317"/>
      <c r="ET41" s="317"/>
      <c r="EU41" s="317"/>
      <c r="EV41" s="317"/>
      <c r="EW41" s="317"/>
      <c r="EX41" s="317"/>
      <c r="EY41" s="317"/>
      <c r="EZ41" s="317"/>
      <c r="FA41" s="317"/>
      <c r="FB41" s="317"/>
      <c r="FC41" s="317"/>
      <c r="FD41" s="317"/>
      <c r="FE41" s="317"/>
      <c r="FF41" s="317"/>
      <c r="FG41" s="317"/>
      <c r="FH41" s="317"/>
      <c r="FI41" s="317"/>
      <c r="FJ41" s="317"/>
      <c r="FK41" s="317"/>
      <c r="FL41" s="317"/>
      <c r="FM41" s="317"/>
      <c r="FN41" s="317"/>
      <c r="FO41" s="317"/>
      <c r="FP41" s="317"/>
      <c r="FQ41" s="317"/>
      <c r="FR41" s="317"/>
      <c r="FS41" s="317"/>
      <c r="FT41" s="317"/>
      <c r="FU41" s="317"/>
      <c r="FV41" s="317"/>
      <c r="FW41" s="317"/>
      <c r="FX41" s="317"/>
      <c r="FY41" s="317"/>
      <c r="FZ41" s="317"/>
      <c r="GA41" s="317"/>
      <c r="GB41" s="317"/>
      <c r="GC41" s="317"/>
      <c r="GD41" s="317"/>
      <c r="GE41" s="317"/>
      <c r="GF41" s="317"/>
      <c r="GG41" s="317"/>
      <c r="GH41" s="317"/>
      <c r="GI41" s="317"/>
      <c r="GJ41" s="317"/>
      <c r="GK41" s="317"/>
      <c r="GL41" s="317"/>
      <c r="GM41" s="317"/>
      <c r="GN41" s="317"/>
      <c r="GO41" s="317"/>
      <c r="GP41" s="317"/>
      <c r="GQ41" s="317"/>
      <c r="GR41" s="317"/>
      <c r="GS41" s="317"/>
      <c r="GT41" s="317"/>
      <c r="GU41" s="317"/>
      <c r="GV41" s="317"/>
      <c r="GW41" s="317"/>
      <c r="GX41" s="317"/>
      <c r="GY41" s="317"/>
      <c r="GZ41" s="317"/>
      <c r="HA41" s="317"/>
      <c r="HB41" s="317"/>
      <c r="HC41" s="317"/>
      <c r="HD41" s="317"/>
      <c r="HE41" s="317"/>
      <c r="HF41" s="317"/>
      <c r="HG41" s="317"/>
      <c r="HH41" s="317"/>
      <c r="HI41" s="317"/>
      <c r="HJ41" s="317"/>
      <c r="HK41" s="317"/>
      <c r="HL41" s="317"/>
      <c r="HM41" s="317"/>
      <c r="HN41" s="317"/>
      <c r="HO41" s="317"/>
      <c r="HP41" s="317"/>
      <c r="HQ41" s="317"/>
      <c r="HR41" s="317"/>
      <c r="HS41" s="317"/>
      <c r="HT41" s="317"/>
      <c r="HU41" s="317"/>
      <c r="HV41" s="317"/>
      <c r="HW41" s="317"/>
      <c r="HX41" s="317"/>
      <c r="HY41" s="317"/>
      <c r="HZ41" s="317"/>
      <c r="IA41" s="317"/>
      <c r="IB41" s="317"/>
      <c r="IC41" s="317"/>
      <c r="ID41" s="317"/>
      <c r="IE41" s="317"/>
      <c r="IF41" s="317"/>
      <c r="IG41" s="317"/>
      <c r="IH41" s="317"/>
      <c r="II41" s="317"/>
      <c r="IJ41" s="317"/>
      <c r="IK41" s="317"/>
      <c r="IL41" s="317"/>
      <c r="IM41" s="317"/>
      <c r="IN41" s="317"/>
      <c r="IO41" s="317"/>
      <c r="IP41" s="317"/>
      <c r="IQ41" s="317"/>
      <c r="IR41" s="317"/>
      <c r="IS41" s="317"/>
      <c r="IT41" s="317"/>
      <c r="IU41" s="317"/>
      <c r="IV41" s="317"/>
    </row>
    <row r="42" spans="1:256" ht="19.5" customHeight="1" x14ac:dyDescent="0.15">
      <c r="A42" s="272">
        <v>42528</v>
      </c>
      <c r="B42" s="242" t="s">
        <v>88</v>
      </c>
      <c r="C42" s="239"/>
      <c r="H42" s="228">
        <f t="shared" si="0"/>
        <v>1454.6400000000008</v>
      </c>
      <c r="O42" s="228">
        <f t="shared" si="1"/>
        <v>554.67999999999995</v>
      </c>
      <c r="P42" s="243">
        <v>38.909999999999997</v>
      </c>
      <c r="Q42" s="244"/>
      <c r="S42" s="228">
        <f t="shared" si="4"/>
        <v>49.600000000000009</v>
      </c>
    </row>
    <row r="43" spans="1:256" ht="19.5" customHeight="1" x14ac:dyDescent="0.15">
      <c r="A43" s="272">
        <v>42550</v>
      </c>
      <c r="B43" s="242" t="s">
        <v>64</v>
      </c>
      <c r="C43" s="239"/>
      <c r="H43" s="228">
        <f t="shared" si="0"/>
        <v>1454.6400000000008</v>
      </c>
      <c r="O43" s="228">
        <f t="shared" si="1"/>
        <v>554.67999999999995</v>
      </c>
      <c r="P43" s="243">
        <v>1</v>
      </c>
      <c r="Q43" s="244"/>
      <c r="S43" s="228">
        <f t="shared" si="4"/>
        <v>48.600000000000009</v>
      </c>
    </row>
    <row r="44" spans="1:256" ht="19.5" customHeight="1" x14ac:dyDescent="0.15">
      <c r="B44" s="242"/>
      <c r="C44" s="239"/>
      <c r="H44" s="228">
        <f t="shared" si="0"/>
        <v>1454.6400000000008</v>
      </c>
      <c r="O44" s="228">
        <f t="shared" si="1"/>
        <v>554.67999999999995</v>
      </c>
      <c r="P44" s="243"/>
      <c r="Q44" s="244"/>
      <c r="S44" s="228">
        <f t="shared" si="4"/>
        <v>48.600000000000009</v>
      </c>
    </row>
    <row r="45" spans="1:256" s="340" customFormat="1" ht="19.5" customHeight="1" x14ac:dyDescent="0.15">
      <c r="A45" s="334"/>
      <c r="B45" s="335" t="s">
        <v>89</v>
      </c>
      <c r="C45" s="336"/>
      <c r="D45" s="333"/>
      <c r="E45" s="337"/>
      <c r="F45" s="337"/>
      <c r="G45" s="337"/>
      <c r="H45" s="228">
        <f t="shared" si="0"/>
        <v>1454.6400000000008</v>
      </c>
      <c r="I45" s="338"/>
      <c r="J45" s="337"/>
      <c r="K45" s="337"/>
      <c r="L45" s="337"/>
      <c r="M45" s="337"/>
      <c r="N45" s="337"/>
      <c r="O45" s="228">
        <f t="shared" si="1"/>
        <v>554.67999999999995</v>
      </c>
      <c r="P45" s="339"/>
      <c r="Q45" s="337"/>
      <c r="R45" s="337"/>
      <c r="S45" s="228">
        <f t="shared" si="4"/>
        <v>48.600000000000009</v>
      </c>
    </row>
    <row r="46" spans="1:256" s="356" customFormat="1" ht="18.75" customHeight="1" x14ac:dyDescent="0.15">
      <c r="A46" s="362">
        <v>42581</v>
      </c>
      <c r="B46" s="347" t="s">
        <v>64</v>
      </c>
      <c r="C46" s="352"/>
      <c r="D46" s="360"/>
      <c r="H46" s="228">
        <f t="shared" si="0"/>
        <v>1454.6400000000008</v>
      </c>
      <c r="I46" s="363"/>
      <c r="O46" s="228">
        <f t="shared" si="1"/>
        <v>554.67999999999995</v>
      </c>
      <c r="P46" s="364">
        <v>1</v>
      </c>
      <c r="Q46" s="353"/>
      <c r="S46" s="228">
        <f t="shared" si="4"/>
        <v>47.600000000000009</v>
      </c>
    </row>
    <row r="47" spans="1:256" s="356" customFormat="1" ht="19.5" customHeight="1" x14ac:dyDescent="0.15">
      <c r="A47" s="362">
        <v>42612</v>
      </c>
      <c r="B47" s="356" t="s">
        <v>64</v>
      </c>
      <c r="C47" s="363"/>
      <c r="D47" s="360"/>
      <c r="H47" s="228">
        <f t="shared" si="0"/>
        <v>1454.6400000000008</v>
      </c>
      <c r="I47" s="363"/>
      <c r="O47" s="228">
        <f t="shared" si="1"/>
        <v>554.67999999999995</v>
      </c>
      <c r="P47" s="364">
        <v>1</v>
      </c>
      <c r="Q47" s="353"/>
      <c r="S47" s="228">
        <f t="shared" si="4"/>
        <v>46.600000000000009</v>
      </c>
    </row>
    <row r="48" spans="1:256" s="356" customFormat="1" ht="19.5" customHeight="1" x14ac:dyDescent="0.15">
      <c r="A48" s="362">
        <v>42632</v>
      </c>
      <c r="B48" s="347" t="s">
        <v>125</v>
      </c>
      <c r="C48" s="352">
        <v>17.989999999999998</v>
      </c>
      <c r="D48" s="360"/>
      <c r="H48" s="228">
        <f t="shared" si="0"/>
        <v>1436.6500000000008</v>
      </c>
      <c r="I48" s="363"/>
      <c r="O48" s="228">
        <f t="shared" si="1"/>
        <v>554.67999999999995</v>
      </c>
      <c r="P48" s="364"/>
      <c r="Q48" s="353"/>
      <c r="S48" s="228">
        <f t="shared" si="4"/>
        <v>46.600000000000009</v>
      </c>
    </row>
    <row r="49" spans="1:19" s="356" customFormat="1" ht="19.5" customHeight="1" x14ac:dyDescent="0.15">
      <c r="A49" s="362">
        <v>42632</v>
      </c>
      <c r="B49" s="347" t="s">
        <v>91</v>
      </c>
      <c r="C49" s="352">
        <v>1.1000000000000001</v>
      </c>
      <c r="D49" s="360"/>
      <c r="H49" s="228">
        <f t="shared" si="0"/>
        <v>1435.5500000000009</v>
      </c>
      <c r="I49" s="363"/>
      <c r="O49" s="228">
        <f t="shared" si="1"/>
        <v>554.67999999999995</v>
      </c>
      <c r="P49" s="364"/>
      <c r="Q49" s="353"/>
      <c r="S49" s="228">
        <f t="shared" si="4"/>
        <v>46.600000000000009</v>
      </c>
    </row>
    <row r="50" spans="1:19" s="356" customFormat="1" ht="19.5" customHeight="1" x14ac:dyDescent="0.15">
      <c r="A50" s="362">
        <v>42642</v>
      </c>
      <c r="B50" s="347" t="s">
        <v>64</v>
      </c>
      <c r="C50" s="352"/>
      <c r="D50" s="360"/>
      <c r="H50" s="228">
        <f t="shared" si="0"/>
        <v>1435.5500000000009</v>
      </c>
      <c r="I50" s="363"/>
      <c r="O50" s="228">
        <f t="shared" si="1"/>
        <v>554.67999999999995</v>
      </c>
      <c r="P50" s="364">
        <v>1</v>
      </c>
      <c r="Q50" s="353"/>
      <c r="S50" s="228">
        <f t="shared" si="4"/>
        <v>45.600000000000009</v>
      </c>
    </row>
    <row r="51" spans="1:19" s="356" customFormat="1" ht="21" customHeight="1" x14ac:dyDescent="0.15">
      <c r="A51" s="362"/>
      <c r="B51" s="347"/>
      <c r="C51" s="352"/>
      <c r="D51" s="360"/>
      <c r="H51" s="228">
        <f t="shared" si="0"/>
        <v>1435.5500000000009</v>
      </c>
      <c r="I51" s="363"/>
      <c r="O51" s="228">
        <f t="shared" si="1"/>
        <v>554.67999999999995</v>
      </c>
      <c r="P51" s="364"/>
      <c r="Q51" s="353"/>
      <c r="S51" s="228">
        <f t="shared" si="4"/>
        <v>45.600000000000009</v>
      </c>
    </row>
    <row r="52" spans="1:19" s="340" customFormat="1" ht="19.5" customHeight="1" x14ac:dyDescent="0.15">
      <c r="A52" s="334"/>
      <c r="B52" s="335" t="s">
        <v>92</v>
      </c>
      <c r="C52" s="336"/>
      <c r="D52" s="333"/>
      <c r="E52" s="337"/>
      <c r="F52" s="337"/>
      <c r="G52" s="337"/>
      <c r="H52" s="228">
        <f t="shared" si="0"/>
        <v>1435.5500000000009</v>
      </c>
      <c r="I52" s="338"/>
      <c r="J52" s="337"/>
      <c r="L52" s="337"/>
      <c r="M52" s="337"/>
      <c r="N52" s="337"/>
      <c r="O52" s="228">
        <f t="shared" si="1"/>
        <v>554.67999999999995</v>
      </c>
      <c r="P52" s="339"/>
      <c r="Q52" s="339"/>
      <c r="R52" s="339"/>
      <c r="S52" s="228">
        <f t="shared" si="4"/>
        <v>45.600000000000009</v>
      </c>
    </row>
    <row r="53" spans="1:19" ht="20.25" customHeight="1" x14ac:dyDescent="0.15">
      <c r="A53" s="362">
        <v>42648</v>
      </c>
      <c r="B53" s="347" t="s">
        <v>93</v>
      </c>
      <c r="C53" s="239"/>
      <c r="F53" s="230">
        <v>136.26</v>
      </c>
      <c r="H53" s="228">
        <f t="shared" si="0"/>
        <v>1571.8100000000009</v>
      </c>
      <c r="O53" s="228">
        <f t="shared" si="1"/>
        <v>554.67999999999995</v>
      </c>
      <c r="P53" s="243"/>
      <c r="Q53" s="244"/>
      <c r="S53" s="228">
        <f t="shared" si="4"/>
        <v>45.600000000000009</v>
      </c>
    </row>
    <row r="54" spans="1:19" ht="20.25" customHeight="1" x14ac:dyDescent="0.15">
      <c r="A54" s="272">
        <v>42648</v>
      </c>
      <c r="B54" s="242" t="s">
        <v>94</v>
      </c>
      <c r="C54" s="239"/>
      <c r="H54" s="228">
        <f t="shared" si="0"/>
        <v>1571.8100000000009</v>
      </c>
      <c r="I54" s="241">
        <v>10</v>
      </c>
      <c r="O54" s="228">
        <f t="shared" si="1"/>
        <v>544.67999999999995</v>
      </c>
      <c r="P54" s="243"/>
      <c r="Q54" s="244"/>
      <c r="S54" s="228">
        <f t="shared" si="4"/>
        <v>45.600000000000009</v>
      </c>
    </row>
    <row r="55" spans="1:19" ht="20.25" customHeight="1" x14ac:dyDescent="0.15">
      <c r="A55" s="272">
        <v>42651</v>
      </c>
      <c r="B55" s="242" t="s">
        <v>103</v>
      </c>
      <c r="C55" s="239"/>
      <c r="H55" s="228">
        <f t="shared" si="0"/>
        <v>1571.8100000000009</v>
      </c>
      <c r="K55" s="230">
        <v>160</v>
      </c>
      <c r="O55" s="228">
        <f t="shared" si="1"/>
        <v>704.68</v>
      </c>
      <c r="P55" s="243"/>
      <c r="Q55" s="244"/>
      <c r="S55" s="228">
        <f t="shared" si="4"/>
        <v>45.600000000000009</v>
      </c>
    </row>
    <row r="56" spans="1:19" ht="20.25" customHeight="1" x14ac:dyDescent="0.15">
      <c r="A56" s="362">
        <v>42651</v>
      </c>
      <c r="B56" s="347" t="s">
        <v>95</v>
      </c>
      <c r="C56" s="239"/>
      <c r="H56" s="228">
        <f t="shared" si="0"/>
        <v>1571.8100000000009</v>
      </c>
      <c r="I56" s="241">
        <v>65</v>
      </c>
      <c r="O56" s="228">
        <f t="shared" si="1"/>
        <v>639.67999999999995</v>
      </c>
      <c r="P56" s="243"/>
      <c r="Q56" s="244"/>
      <c r="S56" s="228">
        <f t="shared" si="4"/>
        <v>45.600000000000009</v>
      </c>
    </row>
    <row r="57" spans="1:19" ht="20.25" customHeight="1" x14ac:dyDescent="0.15">
      <c r="A57" s="272">
        <v>42654</v>
      </c>
      <c r="B57" s="242" t="s">
        <v>109</v>
      </c>
      <c r="C57" s="239"/>
      <c r="G57" s="230">
        <v>45.6</v>
      </c>
      <c r="H57" s="228">
        <f>H56+D57+E57+F57-C57+G57</f>
        <v>1617.4100000000008</v>
      </c>
      <c r="O57" s="228">
        <f>O56+J57+K57+L57+M57-I57</f>
        <v>639.67999999999995</v>
      </c>
      <c r="P57" s="243"/>
      <c r="Q57" s="244"/>
      <c r="R57" s="230">
        <v>-45.6</v>
      </c>
      <c r="S57" s="228">
        <f t="shared" si="4"/>
        <v>0</v>
      </c>
    </row>
    <row r="58" spans="1:19" ht="20.25" customHeight="1" x14ac:dyDescent="0.15">
      <c r="A58" s="272">
        <v>42654</v>
      </c>
      <c r="B58" s="372" t="s">
        <v>126</v>
      </c>
      <c r="C58" s="239">
        <v>5</v>
      </c>
      <c r="H58" s="228">
        <f t="shared" ref="H58:H76" si="5">H57+D58+E58+F58-C58+G58</f>
        <v>1612.4100000000008</v>
      </c>
      <c r="O58" s="228">
        <f t="shared" ref="O58:O59" si="6">O57+J58+K58+L58+M58-I58</f>
        <v>639.67999999999995</v>
      </c>
      <c r="P58" s="243"/>
      <c r="Q58" s="244"/>
      <c r="S58" s="228">
        <f t="shared" si="4"/>
        <v>0</v>
      </c>
    </row>
    <row r="59" spans="1:19" ht="20.25" customHeight="1" x14ac:dyDescent="0.15">
      <c r="A59" s="272">
        <v>42654</v>
      </c>
      <c r="B59" s="242" t="s">
        <v>129</v>
      </c>
      <c r="C59" s="230"/>
      <c r="G59" s="373">
        <v>-45.6</v>
      </c>
      <c r="H59" s="228">
        <f t="shared" si="5"/>
        <v>1566.8100000000009</v>
      </c>
      <c r="O59" s="228">
        <f t="shared" si="6"/>
        <v>639.67999999999995</v>
      </c>
      <c r="P59" s="243"/>
      <c r="Q59" s="244"/>
      <c r="R59" s="230">
        <v>45.6</v>
      </c>
      <c r="S59" s="228">
        <f t="shared" si="4"/>
        <v>45.6</v>
      </c>
    </row>
    <row r="60" spans="1:19" ht="20.25" customHeight="1" x14ac:dyDescent="0.15">
      <c r="A60" s="272">
        <v>42655</v>
      </c>
      <c r="B60" s="242" t="s">
        <v>110</v>
      </c>
      <c r="C60" s="239"/>
      <c r="H60" s="228">
        <f t="shared" si="5"/>
        <v>1566.8100000000009</v>
      </c>
      <c r="O60" s="228">
        <f>O59+J60+K60+L60+M60-I60</f>
        <v>639.67999999999995</v>
      </c>
      <c r="P60" s="243"/>
      <c r="Q60" s="244"/>
      <c r="R60" s="230">
        <v>-0.01</v>
      </c>
      <c r="S60" s="228">
        <f>S59+Q60-P60+R60</f>
        <v>45.59</v>
      </c>
    </row>
    <row r="61" spans="1:19" ht="20.25" customHeight="1" x14ac:dyDescent="0.15">
      <c r="A61" s="272">
        <v>42655</v>
      </c>
      <c r="B61" t="s">
        <v>121</v>
      </c>
      <c r="C61" s="239"/>
      <c r="H61" s="228">
        <f t="shared" si="5"/>
        <v>1566.8100000000009</v>
      </c>
      <c r="O61" s="228">
        <f t="shared" ref="O61:O75" si="7">O60+J61+K61+L61+M61-I61</f>
        <v>639.67999999999995</v>
      </c>
      <c r="P61" s="243"/>
      <c r="Q61" s="244"/>
      <c r="R61" s="230">
        <v>0.01</v>
      </c>
      <c r="S61" s="228">
        <f>S60+Q61-P61+R61</f>
        <v>45.6</v>
      </c>
    </row>
    <row r="62" spans="1:19" ht="20.25" customHeight="1" x14ac:dyDescent="0.15">
      <c r="A62" s="272">
        <v>42655</v>
      </c>
      <c r="B62" s="347" t="s">
        <v>111</v>
      </c>
      <c r="C62" s="239"/>
      <c r="E62" s="230">
        <v>10</v>
      </c>
      <c r="H62" s="228">
        <f t="shared" si="5"/>
        <v>1576.8100000000009</v>
      </c>
      <c r="O62" s="228">
        <f t="shared" si="7"/>
        <v>639.67999999999995</v>
      </c>
      <c r="P62" s="243"/>
      <c r="Q62" s="244"/>
      <c r="S62" s="228">
        <f t="shared" ref="S62:S66" si="8">S61+Q62-P62+R62</f>
        <v>45.6</v>
      </c>
    </row>
    <row r="63" spans="1:19" ht="20.25" customHeight="1" x14ac:dyDescent="0.15">
      <c r="A63" s="272">
        <v>42656</v>
      </c>
      <c r="B63" s="365" t="s">
        <v>112</v>
      </c>
      <c r="C63" s="239"/>
      <c r="E63" s="230">
        <v>10</v>
      </c>
      <c r="H63" s="228">
        <f t="shared" si="5"/>
        <v>1586.8100000000009</v>
      </c>
      <c r="O63" s="228">
        <f t="shared" si="7"/>
        <v>639.67999999999995</v>
      </c>
      <c r="P63" s="243"/>
      <c r="Q63" s="244"/>
      <c r="S63" s="228">
        <f t="shared" si="8"/>
        <v>45.6</v>
      </c>
    </row>
    <row r="64" spans="1:19" ht="20.25" customHeight="1" x14ac:dyDescent="0.15">
      <c r="A64" s="272">
        <v>42670</v>
      </c>
      <c r="B64" s="368" t="s">
        <v>113</v>
      </c>
      <c r="C64" s="239"/>
      <c r="E64" s="230">
        <v>10</v>
      </c>
      <c r="H64" s="228">
        <f t="shared" si="5"/>
        <v>1596.8100000000009</v>
      </c>
      <c r="O64" s="228">
        <f t="shared" si="7"/>
        <v>639.67999999999995</v>
      </c>
      <c r="P64" s="243"/>
      <c r="Q64" s="244"/>
      <c r="S64" s="228">
        <f t="shared" si="8"/>
        <v>45.6</v>
      </c>
    </row>
    <row r="65" spans="1:19" ht="20.25" customHeight="1" x14ac:dyDescent="0.15">
      <c r="A65" s="272">
        <v>42670</v>
      </c>
      <c r="B65" s="368" t="s">
        <v>114</v>
      </c>
      <c r="C65" s="239"/>
      <c r="E65" s="230">
        <v>10</v>
      </c>
      <c r="H65" s="228">
        <f t="shared" si="5"/>
        <v>1606.8100000000009</v>
      </c>
      <c r="O65" s="228">
        <f t="shared" si="7"/>
        <v>639.67999999999995</v>
      </c>
      <c r="P65" s="243"/>
      <c r="Q65" s="244"/>
      <c r="S65" s="228">
        <f t="shared" si="8"/>
        <v>45.6</v>
      </c>
    </row>
    <row r="66" spans="1:19" ht="20.25" customHeight="1" x14ac:dyDescent="0.15">
      <c r="A66" s="272">
        <v>42672</v>
      </c>
      <c r="B66" s="368" t="s">
        <v>115</v>
      </c>
      <c r="C66" s="239"/>
      <c r="E66" s="230">
        <v>10</v>
      </c>
      <c r="H66" s="228">
        <f t="shared" si="5"/>
        <v>1616.8100000000009</v>
      </c>
      <c r="O66" s="228">
        <f t="shared" si="7"/>
        <v>639.67999999999995</v>
      </c>
      <c r="P66" s="243"/>
      <c r="Q66" s="244"/>
      <c r="S66" s="228">
        <f t="shared" si="8"/>
        <v>45.6</v>
      </c>
    </row>
    <row r="67" spans="1:19" ht="20.25" customHeight="1" x14ac:dyDescent="0.15">
      <c r="A67" s="272">
        <v>42672</v>
      </c>
      <c r="B67" s="370" t="s">
        <v>116</v>
      </c>
      <c r="C67" s="239">
        <v>366</v>
      </c>
      <c r="H67" s="228">
        <f t="shared" si="5"/>
        <v>1250.8100000000009</v>
      </c>
      <c r="O67" s="228">
        <f t="shared" si="7"/>
        <v>639.67999999999995</v>
      </c>
      <c r="P67" s="243"/>
      <c r="Q67" s="244"/>
      <c r="S67" s="228">
        <f>S66+Q67-P67+R67</f>
        <v>45.6</v>
      </c>
    </row>
    <row r="68" spans="1:19" ht="20.25" customHeight="1" x14ac:dyDescent="0.15">
      <c r="A68" s="272">
        <v>42672</v>
      </c>
      <c r="B68" s="371" t="s">
        <v>12</v>
      </c>
      <c r="C68" s="239">
        <v>1.1000000000000001</v>
      </c>
      <c r="H68" s="228">
        <f t="shared" si="5"/>
        <v>1249.7100000000009</v>
      </c>
      <c r="O68" s="228">
        <f t="shared" si="7"/>
        <v>639.67999999999995</v>
      </c>
      <c r="P68" s="243"/>
      <c r="Q68" s="244"/>
      <c r="S68" s="228">
        <f t="shared" ref="S68:S76" si="9">S67+Q68-P68+R68</f>
        <v>45.6</v>
      </c>
    </row>
    <row r="69" spans="1:19" ht="20.25" customHeight="1" x14ac:dyDescent="0.15">
      <c r="A69" s="272">
        <v>42676</v>
      </c>
      <c r="B69" s="368" t="s">
        <v>117</v>
      </c>
      <c r="C69" s="239"/>
      <c r="E69" s="230">
        <v>10</v>
      </c>
      <c r="H69" s="228">
        <f t="shared" si="5"/>
        <v>1259.7100000000009</v>
      </c>
      <c r="O69" s="228">
        <f t="shared" si="7"/>
        <v>639.67999999999995</v>
      </c>
      <c r="P69" s="243"/>
      <c r="Q69" s="244"/>
      <c r="S69" s="228">
        <f t="shared" si="9"/>
        <v>45.6</v>
      </c>
    </row>
    <row r="70" spans="1:19" ht="20.25" customHeight="1" x14ac:dyDescent="0.15">
      <c r="A70" s="272">
        <v>42677</v>
      </c>
      <c r="B70" s="368" t="s">
        <v>118</v>
      </c>
      <c r="C70" s="239"/>
      <c r="E70" s="230">
        <v>10</v>
      </c>
      <c r="H70" s="228">
        <f t="shared" si="5"/>
        <v>1269.7100000000009</v>
      </c>
      <c r="O70" s="228">
        <f t="shared" si="7"/>
        <v>639.67999999999995</v>
      </c>
      <c r="P70" s="243"/>
      <c r="Q70" s="244"/>
      <c r="S70" s="228">
        <f t="shared" si="9"/>
        <v>45.6</v>
      </c>
    </row>
    <row r="71" spans="1:19" ht="20.25" customHeight="1" x14ac:dyDescent="0.15">
      <c r="A71" s="272">
        <v>42677</v>
      </c>
      <c r="B71" s="368" t="s">
        <v>119</v>
      </c>
      <c r="C71" s="239"/>
      <c r="E71" s="230">
        <v>10</v>
      </c>
      <c r="H71" s="228">
        <f t="shared" si="5"/>
        <v>1279.7100000000009</v>
      </c>
      <c r="O71" s="228">
        <f t="shared" si="7"/>
        <v>639.67999999999995</v>
      </c>
      <c r="P71" s="243"/>
      <c r="Q71" s="244"/>
      <c r="S71" s="228">
        <f t="shared" si="9"/>
        <v>45.6</v>
      </c>
    </row>
    <row r="72" spans="1:19" ht="20.25" customHeight="1" x14ac:dyDescent="0.15">
      <c r="A72" s="272">
        <v>42685</v>
      </c>
      <c r="B72" s="368" t="s">
        <v>120</v>
      </c>
      <c r="C72" s="239"/>
      <c r="E72" s="230">
        <v>10</v>
      </c>
      <c r="H72" s="228">
        <f t="shared" si="5"/>
        <v>1289.7100000000009</v>
      </c>
      <c r="O72" s="228">
        <f t="shared" si="7"/>
        <v>639.67999999999995</v>
      </c>
      <c r="P72" s="243"/>
      <c r="Q72" s="244"/>
      <c r="S72" s="228">
        <f t="shared" si="9"/>
        <v>45.6</v>
      </c>
    </row>
    <row r="73" spans="1:19" ht="20.25" customHeight="1" x14ac:dyDescent="0.15">
      <c r="A73" s="272">
        <v>42689</v>
      </c>
      <c r="B73" s="368" t="s">
        <v>127</v>
      </c>
      <c r="C73" s="239">
        <v>11</v>
      </c>
      <c r="H73" s="228">
        <f t="shared" si="5"/>
        <v>1278.7100000000009</v>
      </c>
      <c r="O73" s="228">
        <f t="shared" si="7"/>
        <v>639.67999999999995</v>
      </c>
      <c r="P73" s="243"/>
      <c r="Q73" s="244"/>
      <c r="S73" s="228">
        <f t="shared" si="9"/>
        <v>45.6</v>
      </c>
    </row>
    <row r="74" spans="1:19" ht="20.25" customHeight="1" x14ac:dyDescent="0.15">
      <c r="A74" s="272">
        <v>42689</v>
      </c>
      <c r="B74" s="368" t="s">
        <v>12</v>
      </c>
      <c r="C74" s="239">
        <v>1.1000000000000001</v>
      </c>
      <c r="H74" s="228">
        <f t="shared" si="5"/>
        <v>1277.610000000001</v>
      </c>
      <c r="O74" s="228">
        <f t="shared" si="7"/>
        <v>639.67999999999995</v>
      </c>
      <c r="P74" s="243"/>
      <c r="Q74" s="244"/>
      <c r="S74" s="228">
        <f t="shared" si="9"/>
        <v>45.6</v>
      </c>
    </row>
    <row r="75" spans="1:19" ht="20.25" customHeight="1" x14ac:dyDescent="0.15">
      <c r="A75" s="272">
        <v>42703</v>
      </c>
      <c r="B75" s="368" t="s">
        <v>64</v>
      </c>
      <c r="C75" s="239"/>
      <c r="H75" s="228">
        <f t="shared" si="5"/>
        <v>1277.610000000001</v>
      </c>
      <c r="O75" s="228">
        <f t="shared" si="7"/>
        <v>639.67999999999995</v>
      </c>
      <c r="P75" s="243">
        <v>1</v>
      </c>
      <c r="Q75" s="244"/>
      <c r="S75" s="228">
        <f t="shared" si="9"/>
        <v>44.6</v>
      </c>
    </row>
    <row r="76" spans="1:19" ht="20.25" customHeight="1" x14ac:dyDescent="0.15">
      <c r="A76" s="272">
        <v>42712</v>
      </c>
      <c r="B76" s="368" t="s">
        <v>122</v>
      </c>
      <c r="C76" s="239"/>
      <c r="E76" s="230">
        <v>10</v>
      </c>
      <c r="H76" s="228">
        <f t="shared" si="5"/>
        <v>1287.610000000001</v>
      </c>
      <c r="O76" s="228">
        <f>O75+J76+K76+L76+M76-I76</f>
        <v>639.67999999999995</v>
      </c>
      <c r="P76" s="243"/>
      <c r="Q76" s="244"/>
      <c r="S76" s="228">
        <f t="shared" si="9"/>
        <v>44.6</v>
      </c>
    </row>
    <row r="77" spans="1:19" ht="20.25" customHeight="1" x14ac:dyDescent="0.15">
      <c r="A77" s="272">
        <v>42725</v>
      </c>
      <c r="B77" s="368" t="s">
        <v>130</v>
      </c>
      <c r="C77" s="239">
        <v>12</v>
      </c>
      <c r="H77" s="228">
        <f>H76+D77+E77+F77-C77+G77</f>
        <v>1275.610000000001</v>
      </c>
      <c r="O77" s="228">
        <f>O76+J77+K77+L77+M77-I77</f>
        <v>639.67999999999995</v>
      </c>
      <c r="P77" s="243"/>
      <c r="Q77" s="244"/>
      <c r="S77" s="228">
        <f>S76+Q77-P77+R77</f>
        <v>44.6</v>
      </c>
    </row>
    <row r="78" spans="1:19" ht="20.25" customHeight="1" x14ac:dyDescent="0.15">
      <c r="A78" s="272">
        <v>42734</v>
      </c>
      <c r="B78" s="368" t="s">
        <v>64</v>
      </c>
      <c r="C78" s="239"/>
      <c r="H78" s="228">
        <f>H77+D78+E78+F78-C78+G78</f>
        <v>1275.610000000001</v>
      </c>
      <c r="O78" s="228">
        <f>O77+J78+K78+L78+M78-I78</f>
        <v>639.67999999999995</v>
      </c>
      <c r="P78" s="243">
        <v>1</v>
      </c>
      <c r="Q78" s="244"/>
      <c r="S78" s="228">
        <f>S77+Q78-P78+R78</f>
        <v>43.6</v>
      </c>
    </row>
    <row r="79" spans="1:19" ht="20.25" customHeight="1" x14ac:dyDescent="0.15">
      <c r="B79" s="371"/>
      <c r="C79" s="239"/>
      <c r="P79" s="243"/>
      <c r="Q79" s="244"/>
    </row>
    <row r="80" spans="1:19" ht="20.25" customHeight="1" x14ac:dyDescent="0.15">
      <c r="B80" s="242"/>
      <c r="C80" s="239"/>
      <c r="O80" s="228">
        <f>O78+J80+K80+L80+M80-I80</f>
        <v>639.67999999999995</v>
      </c>
      <c r="P80" s="243"/>
      <c r="Q80" s="244"/>
      <c r="S80" s="228">
        <f>S78+Q80-P80+R80</f>
        <v>43.6</v>
      </c>
    </row>
    <row r="81" spans="1:19" ht="20.25" customHeight="1" x14ac:dyDescent="0.15">
      <c r="B81" s="242"/>
      <c r="C81" s="239"/>
      <c r="P81" s="243"/>
      <c r="Q81" s="244"/>
    </row>
    <row r="82" spans="1:19" s="337" customFormat="1" ht="20.25" customHeight="1" x14ac:dyDescent="0.15">
      <c r="A82" s="334"/>
      <c r="B82" s="335"/>
      <c r="C82" s="336">
        <f>SUM(C5:C77)-SUM(C19:C26,C35)</f>
        <v>425.18999999999892</v>
      </c>
      <c r="D82" s="336">
        <f>SUM(D5:D77)-SUM(C19:C26,C35)</f>
        <v>120</v>
      </c>
      <c r="E82" s="336">
        <f>SUM(E5:E77)</f>
        <v>125</v>
      </c>
      <c r="F82" s="336">
        <f t="shared" ref="F82:G82" si="10">SUM(F5:F77)</f>
        <v>136.26</v>
      </c>
      <c r="G82" s="336">
        <f t="shared" si="10"/>
        <v>0</v>
      </c>
      <c r="H82" s="339"/>
      <c r="I82" s="336">
        <f>SUM(I5:I77)</f>
        <v>88.5</v>
      </c>
      <c r="J82" s="336">
        <f t="shared" ref="J82:N82" si="11">SUM(J5:J77)</f>
        <v>0</v>
      </c>
      <c r="K82" s="336">
        <f t="shared" si="11"/>
        <v>160</v>
      </c>
      <c r="L82" s="336">
        <f t="shared" si="11"/>
        <v>0</v>
      </c>
      <c r="M82" s="336">
        <f t="shared" si="11"/>
        <v>0</v>
      </c>
      <c r="N82" s="336">
        <f t="shared" si="11"/>
        <v>0</v>
      </c>
      <c r="O82" s="339"/>
      <c r="P82" s="336">
        <f>SUM(P4:P80)</f>
        <v>49.91</v>
      </c>
      <c r="Q82" s="336">
        <f t="shared" ref="Q82:R82" si="12">SUM(Q4:Q80)</f>
        <v>0</v>
      </c>
      <c r="R82" s="336">
        <f t="shared" si="12"/>
        <v>0</v>
      </c>
      <c r="S82" s="339"/>
    </row>
    <row r="83" spans="1:19" ht="20.25" customHeight="1" x14ac:dyDescent="0.15">
      <c r="C83" s="239"/>
      <c r="D83" s="385"/>
      <c r="E83" s="385"/>
    </row>
    <row r="84" spans="1:19" ht="20.25" customHeight="1" x14ac:dyDescent="0.15">
      <c r="B84" s="242"/>
      <c r="C84" s="239"/>
      <c r="D84" s="385"/>
      <c r="E84" s="385"/>
    </row>
    <row r="85" spans="1:19" ht="20.25" customHeight="1" x14ac:dyDescent="0.15">
      <c r="B85" s="242"/>
      <c r="D85" s="230"/>
    </row>
    <row r="86" spans="1:19" ht="20.25" customHeight="1" x14ac:dyDescent="0.15">
      <c r="B86" s="242"/>
      <c r="D86" s="230"/>
    </row>
    <row r="87" spans="1:19" ht="20.25" customHeight="1" x14ac:dyDescent="0.15">
      <c r="B87" s="251" t="s">
        <v>13</v>
      </c>
      <c r="C87" s="238"/>
      <c r="D87" s="228">
        <f>SUM(D82,J82)</f>
        <v>120</v>
      </c>
    </row>
    <row r="88" spans="1:19" ht="20.25" customHeight="1" x14ac:dyDescent="0.15">
      <c r="B88" s="251" t="s">
        <v>14</v>
      </c>
      <c r="C88" s="238"/>
      <c r="D88" s="298">
        <f>SUM(E82,K82)</f>
        <v>285</v>
      </c>
      <c r="S88" s="230"/>
    </row>
    <row r="89" spans="1:19" ht="20.25" customHeight="1" x14ac:dyDescent="0.15">
      <c r="B89" s="251" t="s">
        <v>15</v>
      </c>
      <c r="C89" s="236"/>
      <c r="D89" s="298">
        <f>F82+L82</f>
        <v>136.26</v>
      </c>
      <c r="S89" s="230"/>
    </row>
    <row r="90" spans="1:19" ht="20.25" customHeight="1" x14ac:dyDescent="0.15">
      <c r="B90" s="251" t="s">
        <v>16</v>
      </c>
      <c r="C90" s="236"/>
      <c r="D90" s="299">
        <f>SUM(D87:D89)</f>
        <v>541.26</v>
      </c>
      <c r="S90" s="230"/>
    </row>
    <row r="91" spans="1:19" ht="20.25" customHeight="1" x14ac:dyDescent="0.15">
      <c r="B91" s="251" t="s">
        <v>17</v>
      </c>
      <c r="C91" s="236"/>
      <c r="D91" s="300">
        <f>SUM(C82,I82)+P82</f>
        <v>563.59999999999889</v>
      </c>
      <c r="F91" s="295"/>
      <c r="G91" s="295"/>
      <c r="H91" s="296"/>
      <c r="S91" s="230"/>
    </row>
    <row r="92" spans="1:19" ht="20.25" customHeight="1" x14ac:dyDescent="0.15">
      <c r="A92" s="285"/>
      <c r="B92" s="251"/>
      <c r="C92" s="236"/>
      <c r="D92" s="228"/>
      <c r="S92" s="230"/>
    </row>
    <row r="93" spans="1:19" ht="20.25" customHeight="1" x14ac:dyDescent="0.15">
      <c r="A93" s="285"/>
      <c r="B93" s="251"/>
      <c r="C93" s="236"/>
      <c r="D93" s="253"/>
      <c r="S93" s="230"/>
    </row>
    <row r="94" spans="1:19" ht="20.25" customHeight="1" x14ac:dyDescent="0.15">
      <c r="A94" s="285"/>
      <c r="B94" s="242"/>
      <c r="I94" s="239"/>
      <c r="P94" s="243"/>
      <c r="Q94" s="244"/>
      <c r="S94" s="230"/>
    </row>
    <row r="95" spans="1:19" ht="20.25" customHeight="1" x14ac:dyDescent="0.15">
      <c r="A95" s="285"/>
      <c r="B95" s="242"/>
      <c r="P95" s="243"/>
      <c r="Q95" s="244"/>
      <c r="S95" s="230"/>
    </row>
    <row r="96" spans="1:19" ht="20.25" customHeight="1" x14ac:dyDescent="0.15">
      <c r="A96" s="285"/>
      <c r="B96" s="242"/>
      <c r="C96" s="239"/>
      <c r="P96" s="243"/>
      <c r="Q96" s="244"/>
      <c r="S96" s="230"/>
    </row>
    <row r="97" spans="1:19" ht="20.25" customHeight="1" x14ac:dyDescent="0.15">
      <c r="A97" s="285"/>
      <c r="B97" s="242"/>
      <c r="C97" s="239"/>
      <c r="P97" s="243"/>
      <c r="Q97" s="244"/>
      <c r="S97" s="230"/>
    </row>
    <row r="98" spans="1:19" ht="20.25" customHeight="1" x14ac:dyDescent="0.15">
      <c r="A98" s="285"/>
      <c r="B98" s="242"/>
      <c r="C98" s="239"/>
      <c r="P98" s="243"/>
      <c r="Q98" s="244"/>
      <c r="S98" s="230"/>
    </row>
    <row r="99" spans="1:19" ht="20.25" customHeight="1" x14ac:dyDescent="0.15">
      <c r="A99" s="285"/>
      <c r="B99" s="242"/>
      <c r="C99" s="239"/>
      <c r="P99" s="243"/>
      <c r="S99" s="230"/>
    </row>
    <row r="100" spans="1:19" ht="30.75" customHeight="1" x14ac:dyDescent="0.15">
      <c r="A100" s="285"/>
      <c r="B100" s="242"/>
      <c r="C100" s="239"/>
      <c r="P100" s="243"/>
      <c r="S100" s="230"/>
    </row>
    <row r="101" spans="1:19" ht="26.25" customHeight="1" x14ac:dyDescent="0.15">
      <c r="A101" s="285"/>
      <c r="B101" s="254"/>
      <c r="I101" s="239"/>
      <c r="P101" s="243"/>
      <c r="S101" s="230"/>
    </row>
    <row r="102" spans="1:19" ht="26.25" customHeight="1" x14ac:dyDescent="0.15">
      <c r="A102" s="285"/>
      <c r="B102" s="254"/>
      <c r="C102" s="239"/>
      <c r="I102" s="239"/>
      <c r="P102" s="243"/>
      <c r="S102" s="230"/>
    </row>
    <row r="103" spans="1:19" ht="26.25" customHeight="1" x14ac:dyDescent="0.15">
      <c r="A103" s="285"/>
      <c r="B103" s="254"/>
      <c r="C103" s="239"/>
      <c r="P103" s="243"/>
      <c r="Q103" s="244"/>
      <c r="S103" s="230"/>
    </row>
    <row r="104" spans="1:19" ht="26.25" customHeight="1" x14ac:dyDescent="0.15">
      <c r="A104" s="285"/>
      <c r="B104" s="254"/>
      <c r="C104" s="239"/>
      <c r="I104" s="239"/>
      <c r="P104" s="243"/>
      <c r="Q104" s="244"/>
      <c r="S104" s="230"/>
    </row>
    <row r="105" spans="1:19" ht="26.25" customHeight="1" x14ac:dyDescent="0.15">
      <c r="A105" s="285"/>
      <c r="B105" s="254"/>
      <c r="C105" s="239"/>
      <c r="P105" s="243"/>
      <c r="Q105" s="244"/>
      <c r="S105" s="230"/>
    </row>
    <row r="106" spans="1:19" ht="26.25" customHeight="1" x14ac:dyDescent="0.15">
      <c r="A106" s="285"/>
      <c r="B106" s="254"/>
      <c r="C106" s="239"/>
      <c r="P106" s="243"/>
      <c r="Q106" s="244"/>
      <c r="S106" s="230"/>
    </row>
    <row r="107" spans="1:19" ht="26.25" customHeight="1" x14ac:dyDescent="0.15">
      <c r="A107" s="285"/>
      <c r="B107" s="254"/>
      <c r="C107" s="239"/>
      <c r="P107" s="243"/>
      <c r="Q107" s="244"/>
      <c r="S107" s="230"/>
    </row>
    <row r="108" spans="1:19" ht="26.25" customHeight="1" x14ac:dyDescent="0.15">
      <c r="A108" s="285"/>
      <c r="B108" s="254"/>
      <c r="C108" s="239"/>
      <c r="P108" s="243"/>
      <c r="Q108" s="244"/>
      <c r="S108" s="230"/>
    </row>
    <row r="109" spans="1:19" ht="26.25" customHeight="1" x14ac:dyDescent="0.15">
      <c r="A109" s="285"/>
      <c r="B109" s="254"/>
      <c r="C109" s="239"/>
      <c r="P109" s="243"/>
      <c r="Q109" s="244"/>
      <c r="S109" s="230"/>
    </row>
    <row r="110" spans="1:19" ht="26.25" customHeight="1" x14ac:dyDescent="0.15">
      <c r="A110" s="285"/>
      <c r="B110" s="254"/>
      <c r="C110" s="239"/>
      <c r="P110" s="243"/>
      <c r="Q110" s="244"/>
      <c r="S110" s="230"/>
    </row>
    <row r="111" spans="1:19" ht="26.25" customHeight="1" x14ac:dyDescent="0.15">
      <c r="A111" s="285"/>
      <c r="B111" s="254"/>
      <c r="C111" s="239"/>
      <c r="P111" s="243"/>
      <c r="Q111" s="244"/>
      <c r="S111" s="230"/>
    </row>
    <row r="112" spans="1:19" ht="26.25" customHeight="1" x14ac:dyDescent="0.15">
      <c r="A112" s="285"/>
      <c r="B112" s="254"/>
      <c r="C112" s="239"/>
      <c r="P112" s="243"/>
      <c r="Q112" s="244"/>
      <c r="S112" s="230"/>
    </row>
    <row r="113" spans="1:19" ht="26.25" customHeight="1" x14ac:dyDescent="0.15">
      <c r="A113" s="285"/>
      <c r="B113" s="254"/>
      <c r="C113" s="239"/>
      <c r="P113" s="243"/>
      <c r="Q113" s="244"/>
      <c r="S113" s="230"/>
    </row>
    <row r="114" spans="1:19" ht="26.25" customHeight="1" x14ac:dyDescent="0.15">
      <c r="A114" s="285"/>
      <c r="B114" s="254"/>
      <c r="C114" s="239"/>
      <c r="P114" s="243"/>
      <c r="Q114" s="244"/>
      <c r="S114" s="230"/>
    </row>
    <row r="115" spans="1:19" ht="26.25" customHeight="1" x14ac:dyDescent="0.15">
      <c r="A115" s="285"/>
      <c r="B115" s="255"/>
      <c r="C115" s="239"/>
      <c r="P115" s="243"/>
      <c r="Q115" s="244"/>
      <c r="S115" s="230"/>
    </row>
    <row r="116" spans="1:19" ht="26.25" customHeight="1" x14ac:dyDescent="0.15">
      <c r="A116" s="285"/>
      <c r="B116" s="254"/>
      <c r="P116" s="243"/>
      <c r="Q116" s="244"/>
      <c r="S116" s="230"/>
    </row>
    <row r="117" spans="1:19" ht="26.25" customHeight="1" x14ac:dyDescent="0.15">
      <c r="A117" s="285"/>
      <c r="B117" s="254"/>
      <c r="C117" s="239"/>
      <c r="P117" s="243"/>
      <c r="Q117" s="244"/>
      <c r="S117" s="230"/>
    </row>
    <row r="118" spans="1:19" ht="26.25" customHeight="1" x14ac:dyDescent="0.15">
      <c r="A118" s="285"/>
      <c r="B118" s="254"/>
      <c r="C118" s="239"/>
      <c r="P118" s="243"/>
      <c r="Q118" s="244"/>
      <c r="S118" s="230"/>
    </row>
    <row r="119" spans="1:19" ht="26.25" customHeight="1" x14ac:dyDescent="0.15">
      <c r="A119" s="285"/>
      <c r="B119" s="254"/>
      <c r="C119" s="239"/>
      <c r="P119" s="243"/>
      <c r="Q119" s="244"/>
      <c r="S119" s="230"/>
    </row>
    <row r="120" spans="1:19" ht="26.25" customHeight="1" x14ac:dyDescent="0.15">
      <c r="A120" s="285"/>
      <c r="B120" s="254"/>
      <c r="C120" s="239"/>
      <c r="P120" s="243"/>
      <c r="Q120" s="244"/>
      <c r="S120" s="230"/>
    </row>
    <row r="121" spans="1:19" ht="26.25" customHeight="1" x14ac:dyDescent="0.15">
      <c r="A121" s="285"/>
      <c r="B121" s="254"/>
      <c r="C121" s="239"/>
      <c r="P121" s="243"/>
      <c r="Q121" s="244"/>
      <c r="S121" s="230"/>
    </row>
    <row r="122" spans="1:19" ht="26.25" customHeight="1" x14ac:dyDescent="0.15">
      <c r="A122" s="285"/>
      <c r="B122" s="254"/>
      <c r="P122" s="243"/>
      <c r="Q122" s="244"/>
      <c r="S122" s="230"/>
    </row>
    <row r="123" spans="1:19" ht="26.25" customHeight="1" x14ac:dyDescent="0.15">
      <c r="A123" s="285"/>
      <c r="B123" s="254"/>
      <c r="C123" s="239"/>
      <c r="P123" s="243"/>
      <c r="Q123" s="244"/>
      <c r="S123" s="230"/>
    </row>
    <row r="124" spans="1:19" ht="26.25" customHeight="1" x14ac:dyDescent="0.15">
      <c r="A124" s="285"/>
      <c r="B124" s="254"/>
      <c r="C124" s="239"/>
      <c r="P124" s="243"/>
      <c r="Q124" s="244"/>
      <c r="S124" s="230"/>
    </row>
    <row r="125" spans="1:19" ht="26.25" customHeight="1" x14ac:dyDescent="0.15">
      <c r="A125" s="285"/>
      <c r="B125" s="254"/>
      <c r="C125" s="239"/>
      <c r="P125" s="243"/>
      <c r="Q125" s="244"/>
      <c r="S125" s="230"/>
    </row>
    <row r="126" spans="1:19" ht="26.25" customHeight="1" x14ac:dyDescent="0.15">
      <c r="A126" s="285"/>
      <c r="B126" s="254"/>
      <c r="C126" s="239"/>
      <c r="P126" s="243"/>
      <c r="Q126" s="244"/>
      <c r="S126" s="230"/>
    </row>
    <row r="127" spans="1:19" ht="26.25" customHeight="1" x14ac:dyDescent="0.15">
      <c r="A127" s="285"/>
      <c r="B127" s="254"/>
      <c r="C127" s="239"/>
      <c r="P127" s="243"/>
      <c r="Q127" s="244"/>
      <c r="S127" s="230"/>
    </row>
    <row r="128" spans="1:19" ht="26.25" customHeight="1" x14ac:dyDescent="0.15">
      <c r="A128" s="285"/>
      <c r="B128" s="254"/>
      <c r="C128" s="239"/>
      <c r="P128" s="243"/>
      <c r="Q128" s="244"/>
      <c r="S128" s="230"/>
    </row>
    <row r="129" spans="1:19" ht="26.25" customHeight="1" x14ac:dyDescent="0.15">
      <c r="A129" s="285"/>
      <c r="B129" s="254"/>
      <c r="C129" s="239"/>
      <c r="P129" s="243"/>
      <c r="Q129" s="244"/>
      <c r="S129" s="230"/>
    </row>
    <row r="130" spans="1:19" ht="26.25" customHeight="1" x14ac:dyDescent="0.15">
      <c r="A130" s="285"/>
      <c r="B130" s="254"/>
      <c r="C130" s="239"/>
      <c r="P130" s="243"/>
      <c r="Q130" s="244"/>
      <c r="S130" s="230"/>
    </row>
    <row r="131" spans="1:19" ht="26.25" customHeight="1" x14ac:dyDescent="0.15">
      <c r="A131" s="285"/>
      <c r="B131" s="254"/>
      <c r="C131" s="239"/>
      <c r="P131" s="243"/>
      <c r="Q131" s="244"/>
      <c r="S131" s="230"/>
    </row>
    <row r="132" spans="1:19" ht="26.25" customHeight="1" x14ac:dyDescent="0.15">
      <c r="A132" s="285"/>
      <c r="B132" s="254"/>
      <c r="C132" s="239"/>
      <c r="P132" s="243"/>
      <c r="Q132" s="244"/>
      <c r="S132" s="230"/>
    </row>
    <row r="133" spans="1:19" ht="26.25" customHeight="1" x14ac:dyDescent="0.15">
      <c r="A133" s="285"/>
      <c r="B133" s="254"/>
      <c r="C133" s="239"/>
      <c r="P133" s="243"/>
      <c r="Q133" s="244"/>
      <c r="S133" s="230"/>
    </row>
    <row r="134" spans="1:19" ht="26.25" customHeight="1" x14ac:dyDescent="0.15">
      <c r="A134" s="285"/>
      <c r="B134" s="254"/>
      <c r="C134" s="239"/>
      <c r="P134" s="243"/>
      <c r="Q134" s="244"/>
      <c r="S134" s="230"/>
    </row>
    <row r="135" spans="1:19" ht="26.25" customHeight="1" x14ac:dyDescent="0.15">
      <c r="A135" s="285"/>
      <c r="B135" s="254"/>
      <c r="C135" s="239"/>
      <c r="P135" s="243"/>
      <c r="Q135" s="244"/>
      <c r="S135" s="230"/>
    </row>
    <row r="136" spans="1:19" ht="26.25" customHeight="1" x14ac:dyDescent="0.15">
      <c r="A136" s="285"/>
      <c r="B136" s="254"/>
      <c r="C136" s="239"/>
      <c r="P136" s="243"/>
      <c r="Q136" s="244"/>
    </row>
    <row r="137" spans="1:19" ht="26.25" customHeight="1" x14ac:dyDescent="0.15">
      <c r="A137" s="285"/>
      <c r="B137" s="254"/>
      <c r="C137" s="239"/>
      <c r="P137" s="243"/>
      <c r="Q137" s="244"/>
    </row>
    <row r="138" spans="1:19" ht="26.25" customHeight="1" x14ac:dyDescent="0.15">
      <c r="A138" s="285"/>
      <c r="B138" s="254"/>
      <c r="C138" s="239"/>
      <c r="P138" s="243"/>
      <c r="Q138" s="244"/>
    </row>
    <row r="139" spans="1:19" ht="26.25" customHeight="1" x14ac:dyDescent="0.15">
      <c r="B139" s="254"/>
      <c r="C139" s="239"/>
      <c r="P139" s="243"/>
      <c r="Q139" s="244"/>
    </row>
    <row r="140" spans="1:19" s="247" customFormat="1" ht="26.25" customHeight="1" x14ac:dyDescent="0.15">
      <c r="A140" s="272"/>
      <c r="B140" s="255"/>
      <c r="C140" s="245"/>
      <c r="D140" s="246"/>
      <c r="H140" s="228"/>
      <c r="I140" s="248"/>
      <c r="O140" s="228"/>
      <c r="P140" s="249"/>
      <c r="Q140" s="250"/>
      <c r="S140" s="256"/>
    </row>
    <row r="141" spans="1:19" ht="26.25" customHeight="1" x14ac:dyDescent="0.15">
      <c r="B141" s="254"/>
      <c r="C141" s="239"/>
      <c r="P141" s="243"/>
      <c r="Q141" s="244"/>
    </row>
    <row r="142" spans="1:19" ht="26.25" customHeight="1" x14ac:dyDescent="0.15">
      <c r="A142" s="3"/>
      <c r="B142" s="254"/>
      <c r="C142" s="239"/>
      <c r="P142" s="243"/>
      <c r="Q142" s="244"/>
    </row>
    <row r="143" spans="1:19" ht="26.25" customHeight="1" x14ac:dyDescent="0.15">
      <c r="B143" s="254"/>
      <c r="C143" s="239"/>
      <c r="P143" s="243"/>
      <c r="Q143" s="244"/>
    </row>
    <row r="144" spans="1:19" ht="26.25" customHeight="1" x14ac:dyDescent="0.15">
      <c r="B144" s="254"/>
      <c r="C144" s="239"/>
      <c r="P144" s="243"/>
      <c r="Q144" s="244"/>
    </row>
    <row r="145" spans="1:19" ht="26.25" customHeight="1" x14ac:dyDescent="0.15">
      <c r="B145" s="254"/>
      <c r="C145" s="239"/>
      <c r="P145" s="243"/>
      <c r="Q145" s="244"/>
    </row>
    <row r="146" spans="1:19" ht="26.25" customHeight="1" x14ac:dyDescent="0.15">
      <c r="B146" s="254"/>
      <c r="C146" s="239"/>
      <c r="P146" s="243"/>
      <c r="Q146" s="244"/>
    </row>
    <row r="147" spans="1:19" ht="26.25" customHeight="1" x14ac:dyDescent="0.15">
      <c r="B147" s="254"/>
      <c r="C147" s="239"/>
      <c r="P147" s="243"/>
      <c r="Q147" s="244"/>
    </row>
    <row r="148" spans="1:19" ht="26.25" customHeight="1" x14ac:dyDescent="0.15">
      <c r="B148" s="254"/>
      <c r="C148" s="239"/>
      <c r="P148" s="243"/>
      <c r="Q148" s="244"/>
    </row>
    <row r="149" spans="1:19" ht="26.25" customHeight="1" x14ac:dyDescent="0.15">
      <c r="B149" s="254"/>
      <c r="C149" s="239"/>
      <c r="P149" s="243"/>
      <c r="Q149" s="244"/>
    </row>
    <row r="150" spans="1:19" ht="26.25" customHeight="1" x14ac:dyDescent="0.15">
      <c r="B150" s="254"/>
      <c r="C150" s="239"/>
      <c r="P150" s="243"/>
      <c r="Q150" s="244"/>
    </row>
    <row r="151" spans="1:19" ht="26.25" customHeight="1" x14ac:dyDescent="0.15">
      <c r="B151" s="254"/>
      <c r="C151" s="239"/>
      <c r="P151" s="243"/>
      <c r="Q151" s="244"/>
    </row>
    <row r="152" spans="1:19" ht="26.25" customHeight="1" x14ac:dyDescent="0.15">
      <c r="B152" s="254"/>
      <c r="C152" s="239"/>
      <c r="P152" s="243"/>
      <c r="Q152" s="244"/>
    </row>
    <row r="153" spans="1:19" ht="26.25" customHeight="1" x14ac:dyDescent="0.15">
      <c r="B153" s="254"/>
      <c r="C153" s="239"/>
      <c r="P153" s="243"/>
      <c r="Q153" s="244"/>
    </row>
    <row r="154" spans="1:19" ht="26.25" customHeight="1" x14ac:dyDescent="0.15">
      <c r="B154" s="254"/>
      <c r="C154" s="239"/>
      <c r="P154" s="243"/>
      <c r="Q154" s="244"/>
    </row>
    <row r="155" spans="1:19" s="247" customFormat="1" ht="26.25" customHeight="1" x14ac:dyDescent="0.15">
      <c r="A155" s="272"/>
      <c r="B155" s="255"/>
      <c r="C155" s="245"/>
      <c r="D155" s="246"/>
      <c r="H155" s="228"/>
      <c r="I155" s="248"/>
      <c r="O155" s="228"/>
      <c r="P155" s="249"/>
      <c r="Q155" s="250"/>
      <c r="S155" s="256"/>
    </row>
    <row r="156" spans="1:19" ht="26.25" customHeight="1" x14ac:dyDescent="0.15">
      <c r="B156" s="254"/>
      <c r="C156" s="239"/>
      <c r="P156" s="243"/>
      <c r="Q156" s="244"/>
    </row>
    <row r="157" spans="1:19" ht="26.25" customHeight="1" x14ac:dyDescent="0.15">
      <c r="A157" s="3"/>
      <c r="B157" s="254"/>
      <c r="C157" s="239"/>
      <c r="P157" s="243"/>
      <c r="Q157" s="244"/>
    </row>
    <row r="158" spans="1:19" ht="26.25" customHeight="1" x14ac:dyDescent="0.15">
      <c r="B158" s="254"/>
      <c r="C158" s="239"/>
      <c r="P158" s="243"/>
      <c r="Q158" s="244"/>
    </row>
    <row r="159" spans="1:19" ht="26.25" customHeight="1" x14ac:dyDescent="0.15">
      <c r="B159" s="254"/>
      <c r="C159" s="239"/>
      <c r="P159" s="243"/>
      <c r="Q159" s="244"/>
    </row>
    <row r="160" spans="1:19" ht="26.25" customHeight="1" x14ac:dyDescent="0.15">
      <c r="B160" s="254"/>
      <c r="C160" s="239"/>
      <c r="P160" s="243"/>
      <c r="Q160" s="244"/>
    </row>
    <row r="161" spans="1:19" ht="26.25" customHeight="1" x14ac:dyDescent="0.15">
      <c r="B161" s="254"/>
      <c r="C161" s="239"/>
      <c r="P161" s="243"/>
      <c r="Q161" s="244"/>
    </row>
    <row r="162" spans="1:19" ht="26.25" customHeight="1" x14ac:dyDescent="0.15">
      <c r="B162" s="254"/>
      <c r="C162" s="239"/>
      <c r="P162" s="243"/>
      <c r="Q162" s="244"/>
    </row>
    <row r="163" spans="1:19" ht="26.25" customHeight="1" x14ac:dyDescent="0.15">
      <c r="B163" s="254"/>
      <c r="C163" s="239"/>
      <c r="P163" s="243"/>
      <c r="Q163" s="244"/>
    </row>
    <row r="164" spans="1:19" ht="26.25" customHeight="1" x14ac:dyDescent="0.15">
      <c r="B164" s="254"/>
      <c r="C164" s="239"/>
      <c r="P164" s="243"/>
      <c r="Q164" s="244"/>
    </row>
    <row r="165" spans="1:19" ht="26.25" customHeight="1" x14ac:dyDescent="0.15">
      <c r="B165" s="254"/>
      <c r="C165" s="239"/>
      <c r="P165" s="243"/>
      <c r="Q165" s="244"/>
    </row>
    <row r="166" spans="1:19" ht="26.25" customHeight="1" x14ac:dyDescent="0.15">
      <c r="B166" s="254"/>
      <c r="C166" s="239"/>
      <c r="P166" s="243"/>
      <c r="Q166" s="244"/>
    </row>
    <row r="167" spans="1:19" ht="26.25" customHeight="1" x14ac:dyDescent="0.15">
      <c r="B167" s="254"/>
      <c r="C167" s="239"/>
      <c r="P167" s="243"/>
      <c r="Q167" s="244"/>
    </row>
    <row r="168" spans="1:19" ht="26.25" customHeight="1" x14ac:dyDescent="0.15">
      <c r="B168" s="254"/>
      <c r="C168" s="239"/>
      <c r="P168" s="243"/>
      <c r="Q168" s="244"/>
      <c r="S168" s="230"/>
    </row>
    <row r="169" spans="1:19" ht="26.25" customHeight="1" x14ac:dyDescent="0.15">
      <c r="B169" s="254"/>
      <c r="C169" s="239"/>
      <c r="P169" s="243"/>
      <c r="Q169" s="244"/>
      <c r="S169" s="230"/>
    </row>
    <row r="170" spans="1:19" ht="26.25" customHeight="1" x14ac:dyDescent="0.15">
      <c r="B170" s="254"/>
      <c r="C170" s="239"/>
      <c r="P170" s="243"/>
      <c r="Q170" s="244"/>
      <c r="S170" s="230"/>
    </row>
    <row r="171" spans="1:19" ht="26.25" customHeight="1" x14ac:dyDescent="0.15">
      <c r="A171" s="285"/>
      <c r="B171" s="254"/>
      <c r="C171" s="239"/>
      <c r="P171" s="243"/>
      <c r="Q171" s="244"/>
      <c r="S171" s="230"/>
    </row>
    <row r="172" spans="1:19" ht="26.25" customHeight="1" x14ac:dyDescent="0.15">
      <c r="A172" s="285"/>
      <c r="B172" s="254"/>
      <c r="C172" s="239"/>
      <c r="P172" s="243"/>
      <c r="Q172" s="244"/>
      <c r="S172" s="230"/>
    </row>
    <row r="173" spans="1:19" ht="26.25" customHeight="1" x14ac:dyDescent="0.15">
      <c r="A173" s="285"/>
      <c r="B173" s="254"/>
      <c r="C173" s="239"/>
      <c r="P173" s="243"/>
      <c r="Q173" s="244"/>
      <c r="S173" s="230"/>
    </row>
    <row r="174" spans="1:19" ht="26.25" customHeight="1" x14ac:dyDescent="0.15">
      <c r="A174" s="285"/>
      <c r="B174" s="254"/>
      <c r="C174" s="239"/>
      <c r="P174" s="243"/>
      <c r="Q174" s="244"/>
      <c r="S174" s="230"/>
    </row>
    <row r="175" spans="1:19" ht="26.25" customHeight="1" x14ac:dyDescent="0.15">
      <c r="A175" s="285"/>
      <c r="B175" s="254"/>
      <c r="C175" s="239"/>
      <c r="P175" s="243"/>
      <c r="Q175" s="244"/>
      <c r="S175" s="230"/>
    </row>
    <row r="176" spans="1:19" ht="26.25" customHeight="1" x14ac:dyDescent="0.15">
      <c r="A176" s="285"/>
      <c r="B176" s="254"/>
      <c r="C176" s="239"/>
      <c r="P176" s="243"/>
      <c r="Q176" s="244"/>
      <c r="S176" s="230"/>
    </row>
    <row r="177" spans="1:19" ht="26.25" customHeight="1" x14ac:dyDescent="0.15">
      <c r="A177" s="285"/>
      <c r="B177" s="254"/>
      <c r="C177" s="239"/>
      <c r="P177" s="243"/>
      <c r="Q177" s="244"/>
      <c r="S177" s="230"/>
    </row>
    <row r="178" spans="1:19" ht="26.25" customHeight="1" x14ac:dyDescent="0.15">
      <c r="A178" s="285"/>
      <c r="B178" s="254"/>
      <c r="C178" s="239"/>
      <c r="P178" s="243"/>
      <c r="Q178" s="244"/>
      <c r="S178" s="230"/>
    </row>
    <row r="179" spans="1:19" ht="26.25" customHeight="1" x14ac:dyDescent="0.15">
      <c r="A179" s="285"/>
      <c r="B179" s="254"/>
      <c r="C179" s="239"/>
      <c r="P179" s="243"/>
      <c r="Q179" s="244"/>
      <c r="S179" s="230"/>
    </row>
    <row r="180" spans="1:19" ht="26.25" customHeight="1" x14ac:dyDescent="0.15">
      <c r="A180" s="285"/>
      <c r="B180" s="254"/>
      <c r="C180" s="239"/>
      <c r="P180" s="243"/>
      <c r="Q180" s="244"/>
      <c r="S180" s="230"/>
    </row>
    <row r="181" spans="1:19" ht="26.25" customHeight="1" x14ac:dyDescent="0.15">
      <c r="A181" s="285"/>
      <c r="B181" s="254"/>
      <c r="C181" s="239"/>
      <c r="P181" s="243"/>
      <c r="Q181" s="244"/>
      <c r="S181" s="230"/>
    </row>
    <row r="182" spans="1:19" ht="26.25" customHeight="1" x14ac:dyDescent="0.15">
      <c r="A182" s="285"/>
      <c r="B182" s="254"/>
      <c r="C182" s="239"/>
      <c r="P182" s="243"/>
      <c r="Q182" s="244"/>
      <c r="S182" s="230"/>
    </row>
    <row r="183" spans="1:19" ht="26.25" customHeight="1" x14ac:dyDescent="0.15">
      <c r="A183" s="285"/>
      <c r="B183" s="254"/>
      <c r="C183" s="239"/>
      <c r="P183" s="243"/>
      <c r="Q183" s="244"/>
      <c r="S183" s="230"/>
    </row>
    <row r="184" spans="1:19" ht="26.25" customHeight="1" x14ac:dyDescent="0.15">
      <c r="A184" s="285"/>
      <c r="B184" s="254"/>
      <c r="C184" s="239"/>
      <c r="P184" s="243"/>
      <c r="Q184" s="244"/>
      <c r="S184" s="230"/>
    </row>
    <row r="185" spans="1:19" ht="26.25" customHeight="1" x14ac:dyDescent="0.15">
      <c r="A185" s="285"/>
      <c r="B185" s="254"/>
      <c r="C185" s="239"/>
      <c r="P185" s="243"/>
      <c r="Q185" s="244"/>
      <c r="S185" s="230"/>
    </row>
    <row r="186" spans="1:19" ht="26.25" customHeight="1" x14ac:dyDescent="0.15">
      <c r="A186" s="285"/>
      <c r="B186" s="254"/>
      <c r="C186" s="239"/>
      <c r="P186" s="243"/>
      <c r="Q186" s="244"/>
      <c r="S186" s="230"/>
    </row>
    <row r="187" spans="1:19" ht="26.25" customHeight="1" x14ac:dyDescent="0.15">
      <c r="A187" s="285"/>
      <c r="B187" s="254"/>
      <c r="C187" s="239"/>
      <c r="P187" s="243"/>
      <c r="Q187" s="244"/>
      <c r="S187" s="230"/>
    </row>
    <row r="188" spans="1:19" ht="26.25" customHeight="1" x14ac:dyDescent="0.15">
      <c r="A188" s="285"/>
      <c r="B188" s="254"/>
      <c r="C188" s="239"/>
      <c r="P188" s="243"/>
      <c r="Q188" s="244"/>
      <c r="S188" s="230"/>
    </row>
    <row r="189" spans="1:19" ht="26.25" customHeight="1" x14ac:dyDescent="0.15">
      <c r="A189" s="285"/>
      <c r="B189" s="254"/>
      <c r="C189" s="239"/>
      <c r="P189" s="243"/>
      <c r="Q189" s="244"/>
      <c r="S189" s="230"/>
    </row>
    <row r="190" spans="1:19" ht="26.25" customHeight="1" x14ac:dyDescent="0.15">
      <c r="A190" s="285"/>
      <c r="B190" s="254"/>
      <c r="C190" s="239"/>
      <c r="P190" s="243"/>
      <c r="Q190" s="244"/>
      <c r="S190" s="230"/>
    </row>
    <row r="191" spans="1:19" ht="26.25" customHeight="1" x14ac:dyDescent="0.15">
      <c r="A191" s="285"/>
      <c r="B191" s="254"/>
      <c r="C191" s="239"/>
      <c r="P191" s="243"/>
      <c r="Q191" s="244"/>
      <c r="S191" s="230"/>
    </row>
    <row r="192" spans="1:19" ht="26.25" customHeight="1" x14ac:dyDescent="0.15">
      <c r="A192" s="285"/>
      <c r="B192" s="254"/>
      <c r="C192" s="239"/>
      <c r="P192" s="243"/>
      <c r="Q192" s="244"/>
      <c r="S192" s="230"/>
    </row>
    <row r="193" spans="1:19" ht="26.25" customHeight="1" x14ac:dyDescent="0.15">
      <c r="A193" s="285"/>
      <c r="B193" s="254"/>
      <c r="C193" s="239"/>
      <c r="P193" s="243"/>
      <c r="Q193" s="244"/>
      <c r="S193" s="230"/>
    </row>
    <row r="194" spans="1:19" ht="26.25" customHeight="1" x14ac:dyDescent="0.15">
      <c r="A194" s="285"/>
      <c r="B194" s="254"/>
      <c r="C194" s="239"/>
      <c r="P194" s="243"/>
      <c r="Q194" s="244"/>
      <c r="S194" s="230"/>
    </row>
    <row r="195" spans="1:19" ht="26.25" customHeight="1" x14ac:dyDescent="0.15">
      <c r="A195" s="285"/>
      <c r="B195" s="254"/>
      <c r="C195" s="239"/>
      <c r="P195" s="243"/>
      <c r="Q195" s="244"/>
      <c r="S195" s="230"/>
    </row>
    <row r="196" spans="1:19" ht="26.25" customHeight="1" x14ac:dyDescent="0.15">
      <c r="A196" s="285"/>
      <c r="B196" s="254"/>
      <c r="C196" s="239"/>
      <c r="P196" s="243"/>
      <c r="Q196" s="244"/>
      <c r="S196" s="230"/>
    </row>
    <row r="197" spans="1:19" ht="26.25" customHeight="1" x14ac:dyDescent="0.15">
      <c r="A197" s="285"/>
      <c r="B197" s="254"/>
      <c r="C197" s="239"/>
      <c r="P197" s="243"/>
      <c r="Q197" s="244"/>
      <c r="S197" s="230"/>
    </row>
    <row r="198" spans="1:19" ht="26.25" customHeight="1" x14ac:dyDescent="0.15">
      <c r="A198" s="285"/>
      <c r="B198" s="254"/>
      <c r="C198" s="239"/>
      <c r="P198" s="243"/>
      <c r="Q198" s="244"/>
      <c r="S198" s="230"/>
    </row>
    <row r="199" spans="1:19" ht="26.25" customHeight="1" x14ac:dyDescent="0.15">
      <c r="A199" s="285"/>
      <c r="B199" s="254"/>
      <c r="C199" s="239"/>
      <c r="P199" s="243"/>
      <c r="Q199" s="244"/>
      <c r="S199" s="230"/>
    </row>
    <row r="200" spans="1:19" ht="26.25" customHeight="1" x14ac:dyDescent="0.15">
      <c r="A200" s="285"/>
      <c r="B200" s="254"/>
      <c r="C200" s="239"/>
      <c r="P200" s="243"/>
      <c r="Q200" s="244"/>
    </row>
    <row r="201" spans="1:19" ht="26.25" customHeight="1" x14ac:dyDescent="0.15">
      <c r="A201" s="285"/>
      <c r="B201" s="254"/>
      <c r="C201" s="239"/>
      <c r="P201" s="243"/>
      <c r="Q201" s="244"/>
    </row>
    <row r="202" spans="1:19" ht="26.25" customHeight="1" x14ac:dyDescent="0.15">
      <c r="A202" s="285"/>
      <c r="B202" s="254"/>
      <c r="C202" s="239"/>
      <c r="P202" s="243"/>
      <c r="Q202" s="244"/>
    </row>
    <row r="203" spans="1:19" s="247" customFormat="1" ht="26.25" customHeight="1" x14ac:dyDescent="0.15">
      <c r="A203" s="272"/>
      <c r="B203" s="255"/>
      <c r="C203" s="245"/>
      <c r="D203" s="246"/>
      <c r="H203" s="228"/>
      <c r="I203" s="248"/>
      <c r="O203" s="228"/>
      <c r="P203" s="249"/>
      <c r="Q203" s="250"/>
      <c r="R203" s="230"/>
      <c r="S203" s="228"/>
    </row>
    <row r="204" spans="1:19" ht="26.25" customHeight="1" x14ac:dyDescent="0.15">
      <c r="B204" s="254"/>
      <c r="C204" s="239"/>
      <c r="P204" s="243"/>
      <c r="Q204" s="244"/>
    </row>
    <row r="205" spans="1:19" ht="26.25" customHeight="1" x14ac:dyDescent="0.15">
      <c r="A205" s="3"/>
      <c r="B205" s="254"/>
      <c r="C205" s="239"/>
      <c r="P205" s="243"/>
      <c r="Q205" s="244"/>
    </row>
    <row r="206" spans="1:19" ht="26.25" customHeight="1" x14ac:dyDescent="0.15">
      <c r="B206" s="254"/>
      <c r="C206" s="239"/>
      <c r="P206" s="243"/>
      <c r="Q206" s="244"/>
    </row>
    <row r="207" spans="1:19" ht="26.25" customHeight="1" x14ac:dyDescent="0.15">
      <c r="B207" s="254"/>
      <c r="C207" s="239"/>
      <c r="P207" s="243"/>
      <c r="Q207" s="244"/>
    </row>
    <row r="208" spans="1:19" ht="26.25" customHeight="1" x14ac:dyDescent="0.15">
      <c r="B208" s="254"/>
      <c r="C208" s="239"/>
      <c r="P208" s="243"/>
      <c r="Q208" s="244"/>
    </row>
    <row r="209" spans="1:19" ht="26.25" customHeight="1" x14ac:dyDescent="0.15">
      <c r="B209" s="254"/>
      <c r="C209" s="239"/>
      <c r="P209" s="243"/>
      <c r="Q209" s="244"/>
    </row>
    <row r="210" spans="1:19" ht="26.25" customHeight="1" x14ac:dyDescent="0.15">
      <c r="B210" s="254"/>
      <c r="C210" s="239"/>
      <c r="P210" s="243"/>
      <c r="Q210" s="244"/>
    </row>
    <row r="211" spans="1:19" ht="26.25" customHeight="1" x14ac:dyDescent="0.15">
      <c r="B211" s="254"/>
      <c r="C211" s="239"/>
      <c r="P211" s="243"/>
      <c r="Q211" s="244"/>
    </row>
    <row r="212" spans="1:19" ht="26.25" customHeight="1" x14ac:dyDescent="0.15">
      <c r="B212" s="254"/>
      <c r="C212" s="239"/>
      <c r="P212" s="243"/>
      <c r="Q212" s="244"/>
    </row>
    <row r="213" spans="1:19" ht="26.25" customHeight="1" x14ac:dyDescent="0.15">
      <c r="B213" s="254"/>
      <c r="C213" s="239"/>
      <c r="P213" s="243"/>
      <c r="Q213" s="244"/>
    </row>
    <row r="214" spans="1:19" ht="26.25" customHeight="1" x14ac:dyDescent="0.15">
      <c r="B214" s="254"/>
      <c r="C214" s="239"/>
      <c r="P214" s="243"/>
      <c r="Q214" s="244"/>
    </row>
    <row r="215" spans="1:19" ht="18.75" customHeight="1" x14ac:dyDescent="0.15">
      <c r="B215" s="384"/>
      <c r="C215" s="384"/>
      <c r="D215" s="384"/>
      <c r="E215" s="384"/>
      <c r="F215" s="384"/>
      <c r="G215" s="251"/>
      <c r="P215" s="243"/>
      <c r="Q215" s="244"/>
    </row>
    <row r="216" spans="1:19" ht="22.5" customHeight="1" x14ac:dyDescent="0.15">
      <c r="A216" s="230"/>
      <c r="B216" s="257"/>
      <c r="C216" s="239"/>
      <c r="P216" s="243"/>
      <c r="Q216" s="244"/>
      <c r="S216" s="230"/>
    </row>
    <row r="217" spans="1:19" ht="26.25" customHeight="1" x14ac:dyDescent="0.15">
      <c r="A217" s="230"/>
      <c r="B217" s="254"/>
      <c r="C217" s="239"/>
      <c r="P217" s="243"/>
      <c r="Q217" s="244"/>
      <c r="S217" s="230"/>
    </row>
    <row r="218" spans="1:19" ht="26.25" customHeight="1" x14ac:dyDescent="0.15">
      <c r="A218" s="230"/>
      <c r="B218" s="254"/>
      <c r="C218" s="239"/>
      <c r="P218" s="243"/>
      <c r="Q218" s="244"/>
      <c r="S218" s="230"/>
    </row>
    <row r="219" spans="1:19" ht="26.25" customHeight="1" x14ac:dyDescent="0.15">
      <c r="A219" s="230"/>
      <c r="B219" s="254"/>
      <c r="C219" s="239"/>
      <c r="P219" s="243"/>
      <c r="Q219" s="244"/>
      <c r="S219" s="230"/>
    </row>
    <row r="220" spans="1:19" ht="26.25" customHeight="1" x14ac:dyDescent="0.15">
      <c r="A220" s="230"/>
      <c r="B220" s="254"/>
      <c r="C220" s="239"/>
      <c r="P220" s="243"/>
      <c r="Q220" s="244"/>
      <c r="S220" s="230"/>
    </row>
    <row r="221" spans="1:19" ht="26.25" customHeight="1" x14ac:dyDescent="0.15">
      <c r="A221" s="230"/>
      <c r="B221" s="254"/>
      <c r="C221" s="239"/>
      <c r="P221" s="243"/>
      <c r="Q221" s="244"/>
      <c r="S221" s="230"/>
    </row>
    <row r="222" spans="1:19" ht="26.25" customHeight="1" x14ac:dyDescent="0.15">
      <c r="A222" s="230"/>
      <c r="B222" s="254"/>
      <c r="C222" s="239"/>
      <c r="P222" s="243"/>
      <c r="Q222" s="244"/>
      <c r="S222" s="230"/>
    </row>
    <row r="223" spans="1:19" ht="26.25" customHeight="1" x14ac:dyDescent="0.15">
      <c r="A223" s="230"/>
      <c r="B223" s="254"/>
      <c r="C223" s="239"/>
      <c r="P223" s="243"/>
      <c r="Q223" s="244"/>
      <c r="S223" s="230"/>
    </row>
    <row r="224" spans="1:19" ht="26.25" customHeight="1" x14ac:dyDescent="0.15">
      <c r="A224" s="230"/>
      <c r="B224" s="254"/>
      <c r="C224" s="239"/>
      <c r="P224" s="243"/>
      <c r="Q224" s="244"/>
      <c r="S224" s="230"/>
    </row>
    <row r="225" spans="1:19" ht="26.25" customHeight="1" x14ac:dyDescent="0.15">
      <c r="A225" s="230"/>
      <c r="B225" s="254"/>
      <c r="C225" s="239"/>
      <c r="P225" s="243"/>
      <c r="Q225" s="244"/>
      <c r="S225" s="230"/>
    </row>
    <row r="226" spans="1:19" ht="26.25" customHeight="1" x14ac:dyDescent="0.15">
      <c r="A226" s="230"/>
      <c r="B226" s="254"/>
      <c r="C226" s="239"/>
      <c r="P226" s="243"/>
      <c r="Q226" s="244"/>
      <c r="S226" s="230"/>
    </row>
    <row r="227" spans="1:19" ht="26.25" customHeight="1" x14ac:dyDescent="0.15">
      <c r="A227" s="230"/>
      <c r="B227" s="254"/>
      <c r="C227" s="239"/>
      <c r="P227" s="243"/>
      <c r="Q227" s="244"/>
      <c r="S227" s="230"/>
    </row>
    <row r="228" spans="1:19" ht="26.25" customHeight="1" x14ac:dyDescent="0.15">
      <c r="A228" s="230"/>
      <c r="B228" s="254"/>
      <c r="C228" s="239"/>
      <c r="P228" s="243"/>
      <c r="Q228" s="244"/>
      <c r="S228" s="230"/>
    </row>
    <row r="229" spans="1:19" ht="26.25" customHeight="1" x14ac:dyDescent="0.15">
      <c r="A229" s="230"/>
      <c r="B229" s="254"/>
      <c r="C229" s="239"/>
      <c r="P229" s="243"/>
      <c r="Q229" s="244"/>
      <c r="S229" s="230"/>
    </row>
    <row r="230" spans="1:19" ht="26.25" customHeight="1" x14ac:dyDescent="0.15">
      <c r="A230" s="230"/>
      <c r="B230" s="254"/>
      <c r="C230" s="239"/>
      <c r="P230" s="243"/>
      <c r="Q230" s="244"/>
      <c r="S230" s="230"/>
    </row>
    <row r="231" spans="1:19" ht="26.25" customHeight="1" x14ac:dyDescent="0.15">
      <c r="A231" s="230"/>
      <c r="B231" s="254"/>
      <c r="C231" s="239"/>
      <c r="P231" s="243"/>
      <c r="Q231" s="244"/>
      <c r="S231" s="230"/>
    </row>
    <row r="232" spans="1:19" ht="26.25" customHeight="1" x14ac:dyDescent="0.15">
      <c r="A232" s="230"/>
      <c r="B232" s="254"/>
      <c r="C232" s="239"/>
      <c r="P232" s="243"/>
      <c r="Q232" s="244"/>
      <c r="S232" s="230"/>
    </row>
    <row r="233" spans="1:19" ht="26.25" customHeight="1" x14ac:dyDescent="0.15">
      <c r="A233" s="230"/>
      <c r="B233" s="254"/>
      <c r="C233" s="239"/>
      <c r="P233" s="243"/>
      <c r="Q233" s="244"/>
      <c r="S233" s="230"/>
    </row>
    <row r="234" spans="1:19" ht="26.25" customHeight="1" x14ac:dyDescent="0.15">
      <c r="A234" s="230"/>
      <c r="B234" s="254"/>
      <c r="C234" s="239"/>
      <c r="P234" s="243"/>
      <c r="Q234" s="244"/>
      <c r="S234" s="230"/>
    </row>
    <row r="235" spans="1:19" ht="26.25" customHeight="1" x14ac:dyDescent="0.15">
      <c r="A235" s="230"/>
      <c r="B235" s="254"/>
      <c r="C235" s="239"/>
      <c r="P235" s="243"/>
      <c r="Q235" s="244"/>
      <c r="S235" s="230"/>
    </row>
    <row r="236" spans="1:19" ht="26.25" customHeight="1" x14ac:dyDescent="0.15">
      <c r="A236" s="230"/>
      <c r="B236" s="254"/>
      <c r="C236" s="239"/>
      <c r="P236" s="243"/>
      <c r="Q236" s="244"/>
      <c r="S236" s="230"/>
    </row>
    <row r="237" spans="1:19" ht="26.25" customHeight="1" x14ac:dyDescent="0.15">
      <c r="A237" s="230"/>
      <c r="B237" s="254"/>
      <c r="C237" s="239"/>
      <c r="P237" s="243"/>
      <c r="Q237" s="244"/>
      <c r="S237" s="230"/>
    </row>
    <row r="238" spans="1:19" ht="26.25" customHeight="1" x14ac:dyDescent="0.15">
      <c r="A238" s="230"/>
      <c r="B238" s="254"/>
      <c r="C238" s="239"/>
      <c r="P238" s="243"/>
      <c r="Q238" s="244"/>
      <c r="S238" s="230"/>
    </row>
    <row r="239" spans="1:19" ht="26.25" customHeight="1" x14ac:dyDescent="0.15">
      <c r="A239" s="230"/>
      <c r="B239" s="254"/>
      <c r="C239" s="239"/>
      <c r="P239" s="243"/>
      <c r="Q239" s="244"/>
      <c r="S239" s="230"/>
    </row>
    <row r="240" spans="1:19" ht="26.25" customHeight="1" x14ac:dyDescent="0.15">
      <c r="A240" s="230"/>
      <c r="B240" s="254"/>
      <c r="C240" s="239"/>
      <c r="P240" s="243"/>
      <c r="Q240" s="244"/>
      <c r="S240" s="230"/>
    </row>
    <row r="241" spans="1:19" ht="26.25" customHeight="1" x14ac:dyDescent="0.15">
      <c r="A241" s="230"/>
      <c r="B241" s="254"/>
      <c r="C241" s="239"/>
      <c r="P241" s="243"/>
      <c r="Q241" s="244"/>
      <c r="S241" s="230"/>
    </row>
    <row r="242" spans="1:19" ht="26.25" customHeight="1" x14ac:dyDescent="0.15">
      <c r="A242" s="230"/>
      <c r="B242" s="254"/>
      <c r="C242" s="239"/>
      <c r="P242" s="243"/>
      <c r="Q242" s="244"/>
      <c r="S242" s="230"/>
    </row>
    <row r="243" spans="1:19" ht="24.25" customHeight="1" x14ac:dyDescent="0.15">
      <c r="A243" s="230"/>
      <c r="B243" s="254"/>
      <c r="C243" s="239"/>
      <c r="P243" s="243"/>
      <c r="Q243" s="244"/>
      <c r="S243" s="230"/>
    </row>
    <row r="244" spans="1:19" ht="20.25" customHeight="1" x14ac:dyDescent="0.15">
      <c r="A244" s="230"/>
      <c r="B244" s="254"/>
      <c r="C244" s="239"/>
      <c r="P244" s="243"/>
      <c r="Q244" s="244"/>
      <c r="S244" s="230"/>
    </row>
    <row r="245" spans="1:19" ht="30" customHeight="1" x14ac:dyDescent="0.15">
      <c r="A245" s="230"/>
      <c r="B245" s="254"/>
      <c r="C245" s="239"/>
      <c r="P245" s="243"/>
      <c r="Q245" s="244"/>
      <c r="S245" s="230"/>
    </row>
    <row r="246" spans="1:19" ht="30" customHeight="1" x14ac:dyDescent="0.15">
      <c r="A246" s="230"/>
      <c r="B246" s="254"/>
      <c r="C246" s="239"/>
      <c r="P246" s="243"/>
      <c r="Q246" s="244"/>
      <c r="S246" s="230"/>
    </row>
    <row r="247" spans="1:19" ht="30" customHeight="1" x14ac:dyDescent="0.15">
      <c r="A247" s="230"/>
      <c r="B247" s="254"/>
      <c r="C247" s="239"/>
      <c r="P247" s="243"/>
      <c r="Q247" s="244"/>
      <c r="S247" s="230"/>
    </row>
    <row r="248" spans="1:19" ht="30" customHeight="1" x14ac:dyDescent="0.15">
      <c r="A248" s="230"/>
      <c r="B248" s="254"/>
      <c r="C248" s="239"/>
      <c r="P248" s="243"/>
      <c r="Q248" s="244"/>
      <c r="S248" s="230"/>
    </row>
    <row r="249" spans="1:19" ht="20.25" customHeight="1" x14ac:dyDescent="0.15">
      <c r="A249" s="230"/>
      <c r="B249" s="242"/>
      <c r="C249" s="239"/>
      <c r="P249" s="243"/>
      <c r="Q249" s="244"/>
      <c r="S249" s="230"/>
    </row>
    <row r="250" spans="1:19" ht="20.25" customHeight="1" x14ac:dyDescent="0.15">
      <c r="A250" s="230"/>
      <c r="B250" s="242"/>
      <c r="C250" s="239"/>
      <c r="P250" s="243"/>
      <c r="Q250" s="244"/>
      <c r="S250" s="230"/>
    </row>
    <row r="251" spans="1:19" ht="20.25" customHeight="1" x14ac:dyDescent="0.15">
      <c r="A251" s="230"/>
      <c r="B251" s="242"/>
      <c r="C251" s="239"/>
      <c r="P251" s="243"/>
      <c r="Q251" s="244"/>
      <c r="S251" s="230"/>
    </row>
    <row r="252" spans="1:19" ht="20.25" customHeight="1" x14ac:dyDescent="0.15">
      <c r="A252" s="230"/>
      <c r="B252" s="242"/>
      <c r="C252" s="239"/>
      <c r="P252" s="243"/>
      <c r="Q252" s="244"/>
      <c r="S252" s="230"/>
    </row>
    <row r="253" spans="1:19" ht="20.25" customHeight="1" x14ac:dyDescent="0.15">
      <c r="A253" s="230"/>
      <c r="B253" s="242"/>
      <c r="C253" s="239"/>
      <c r="P253" s="243"/>
      <c r="Q253" s="244"/>
      <c r="S253" s="230"/>
    </row>
    <row r="254" spans="1:19" ht="20.25" customHeight="1" x14ac:dyDescent="0.15">
      <c r="A254" s="230"/>
      <c r="B254" s="242"/>
      <c r="C254" s="239"/>
      <c r="P254" s="243"/>
      <c r="Q254" s="244"/>
      <c r="S254" s="230"/>
    </row>
    <row r="255" spans="1:19" ht="20.25" customHeight="1" x14ac:dyDescent="0.15">
      <c r="A255" s="230"/>
      <c r="B255" s="258"/>
      <c r="C255" s="236"/>
      <c r="D255" s="259"/>
      <c r="F255" s="252"/>
      <c r="G255" s="252"/>
      <c r="S255" s="230"/>
    </row>
    <row r="256" spans="1:19" ht="20.25" customHeight="1" x14ac:dyDescent="0.15">
      <c r="A256" s="230"/>
      <c r="B256" s="258"/>
      <c r="C256" s="236"/>
      <c r="D256" s="259"/>
      <c r="F256" s="252"/>
      <c r="G256" s="252"/>
      <c r="S256" s="230"/>
    </row>
    <row r="257" spans="1:19" ht="20.25" customHeight="1" x14ac:dyDescent="0.15">
      <c r="A257" s="230"/>
      <c r="B257" s="258"/>
      <c r="C257" s="236"/>
      <c r="D257" s="259"/>
      <c r="F257" s="252"/>
      <c r="G257" s="252"/>
      <c r="S257" s="230"/>
    </row>
    <row r="258" spans="1:19" ht="20.25" customHeight="1" x14ac:dyDescent="0.15">
      <c r="A258" s="230"/>
      <c r="B258" s="258"/>
      <c r="C258" s="236"/>
      <c r="D258" s="259"/>
      <c r="F258" s="252"/>
      <c r="G258" s="252"/>
      <c r="S258" s="230"/>
    </row>
    <row r="259" spans="1:19" ht="20.25" customHeight="1" x14ac:dyDescent="0.15">
      <c r="A259" s="230"/>
      <c r="B259" s="258"/>
      <c r="C259" s="236"/>
      <c r="D259" s="259"/>
      <c r="F259" s="252"/>
      <c r="G259" s="252"/>
      <c r="S259" s="230"/>
    </row>
    <row r="260" spans="1:19" ht="20.25" customHeight="1" x14ac:dyDescent="0.15">
      <c r="A260" s="230"/>
      <c r="B260" s="258"/>
      <c r="C260" s="236"/>
      <c r="D260" s="230"/>
      <c r="S260" s="230"/>
    </row>
    <row r="261" spans="1:19" ht="20.25" customHeight="1" x14ac:dyDescent="0.15">
      <c r="A261" s="230"/>
      <c r="B261" s="242"/>
      <c r="C261" s="236"/>
      <c r="D261" s="259"/>
      <c r="F261" s="260"/>
      <c r="G261" s="260"/>
      <c r="S261" s="230"/>
    </row>
    <row r="262" spans="1:19" ht="20.25" customHeight="1" x14ac:dyDescent="0.15">
      <c r="A262" s="230"/>
      <c r="B262" s="242"/>
      <c r="C262" s="236"/>
      <c r="D262" s="259"/>
      <c r="F262" s="252"/>
      <c r="G262" s="252"/>
      <c r="S262" s="230"/>
    </row>
    <row r="263" spans="1:19" ht="20.25" customHeight="1" x14ac:dyDescent="0.15">
      <c r="A263" s="230"/>
      <c r="B263" s="242"/>
      <c r="C263" s="236"/>
      <c r="D263" s="259"/>
      <c r="F263" s="252"/>
      <c r="G263" s="252"/>
      <c r="S263" s="230"/>
    </row>
    <row r="264" spans="1:19" ht="20.25" customHeight="1" x14ac:dyDescent="0.15">
      <c r="B264" s="242"/>
      <c r="C264" s="236"/>
      <c r="D264" s="259"/>
      <c r="F264" s="252"/>
      <c r="G264" s="252"/>
      <c r="S264" s="230"/>
    </row>
    <row r="265" spans="1:19" ht="20.25" customHeight="1" x14ac:dyDescent="0.15">
      <c r="B265" s="242"/>
      <c r="C265" s="236"/>
      <c r="D265" s="259"/>
      <c r="F265" s="252"/>
      <c r="G265" s="252"/>
      <c r="S265" s="230"/>
    </row>
    <row r="266" spans="1:19" ht="20.25" customHeight="1" x14ac:dyDescent="0.15">
      <c r="B266" s="242"/>
      <c r="C266" s="236"/>
      <c r="D266" s="259"/>
      <c r="F266" s="252"/>
      <c r="G266" s="252"/>
      <c r="S266" s="230"/>
    </row>
    <row r="267" spans="1:19" ht="20.25" customHeight="1" x14ac:dyDescent="0.15">
      <c r="B267" s="258"/>
      <c r="C267" s="239"/>
      <c r="S267" s="230"/>
    </row>
    <row r="268" spans="1:19" ht="20.25" customHeight="1" x14ac:dyDescent="0.15">
      <c r="B268" s="251"/>
      <c r="C268" s="239"/>
      <c r="I268" s="238"/>
      <c r="J268" s="228"/>
      <c r="K268" s="228"/>
      <c r="L268" s="228"/>
      <c r="M268" s="228"/>
      <c r="N268" s="228"/>
      <c r="P268" s="261"/>
      <c r="S268" s="230"/>
    </row>
    <row r="269" spans="1:19" ht="20.25" customHeight="1" x14ac:dyDescent="0.15">
      <c r="A269" s="271"/>
      <c r="B269" s="262"/>
      <c r="C269" s="239"/>
      <c r="S269" s="230"/>
    </row>
    <row r="270" spans="1:19" ht="20.25" customHeight="1" x14ac:dyDescent="0.15">
      <c r="B270" s="242"/>
      <c r="C270" s="239"/>
      <c r="S270" s="230"/>
    </row>
    <row r="271" spans="1:19" ht="20.25" customHeight="1" x14ac:dyDescent="0.15">
      <c r="B271" s="258"/>
      <c r="C271" s="239"/>
      <c r="S271" s="230"/>
    </row>
    <row r="272" spans="1:19" ht="20.25" customHeight="1" x14ac:dyDescent="0.15">
      <c r="B272" s="242"/>
      <c r="C272" s="239"/>
      <c r="S272" s="230"/>
    </row>
    <row r="273" spans="2:19" ht="20.25" customHeight="1" x14ac:dyDescent="0.15">
      <c r="B273" s="258"/>
      <c r="C273" s="239"/>
      <c r="S273" s="230"/>
    </row>
    <row r="274" spans="2:19" ht="20.25" customHeight="1" x14ac:dyDescent="0.15">
      <c r="B274" s="258"/>
      <c r="C274" s="239"/>
      <c r="S274" s="230"/>
    </row>
    <row r="275" spans="2:19" ht="20.25" customHeight="1" x14ac:dyDescent="0.15">
      <c r="B275" s="258"/>
      <c r="C275" s="239"/>
      <c r="S275" s="230"/>
    </row>
    <row r="276" spans="2:19" ht="20.25" customHeight="1" x14ac:dyDescent="0.15">
      <c r="B276" s="258"/>
      <c r="C276" s="239"/>
      <c r="S276" s="230"/>
    </row>
    <row r="277" spans="2:19" ht="20.25" customHeight="1" x14ac:dyDescent="0.15">
      <c r="B277" s="258"/>
      <c r="C277" s="239"/>
      <c r="S277" s="230"/>
    </row>
    <row r="278" spans="2:19" ht="20.25" customHeight="1" x14ac:dyDescent="0.15">
      <c r="B278" s="258"/>
      <c r="C278" s="239"/>
      <c r="S278" s="230"/>
    </row>
    <row r="279" spans="2:19" ht="20.25" customHeight="1" x14ac:dyDescent="0.15">
      <c r="B279" s="258"/>
      <c r="C279" s="239"/>
      <c r="S279" s="230"/>
    </row>
    <row r="280" spans="2:19" ht="20.25" customHeight="1" x14ac:dyDescent="0.15">
      <c r="B280" s="242"/>
      <c r="C280" s="239"/>
      <c r="P280" s="243"/>
      <c r="Q280" s="244"/>
      <c r="S280" s="230"/>
    </row>
    <row r="281" spans="2:19" ht="34.5" customHeight="1" x14ac:dyDescent="0.15">
      <c r="B281" s="254"/>
      <c r="C281" s="239"/>
      <c r="S281" s="230"/>
    </row>
    <row r="282" spans="2:19" ht="28" customHeight="1" x14ac:dyDescent="0.15">
      <c r="B282" s="254"/>
      <c r="C282" s="239"/>
      <c r="S282" s="230"/>
    </row>
    <row r="283" spans="2:19" ht="37.5" customHeight="1" x14ac:dyDescent="0.15">
      <c r="B283" s="254"/>
      <c r="C283" s="239"/>
      <c r="S283" s="230"/>
    </row>
    <row r="284" spans="2:19" ht="20.25" customHeight="1" x14ac:dyDescent="0.15">
      <c r="B284" s="242"/>
      <c r="C284" s="239"/>
      <c r="S284" s="230"/>
    </row>
    <row r="285" spans="2:19" ht="20.25" customHeight="1" x14ac:dyDescent="0.15">
      <c r="B285" s="242"/>
      <c r="C285" s="239"/>
      <c r="S285" s="230"/>
    </row>
    <row r="286" spans="2:19" ht="20.25" customHeight="1" x14ac:dyDescent="0.15">
      <c r="B286" s="242"/>
      <c r="C286" s="239"/>
      <c r="S286" s="230"/>
    </row>
    <row r="287" spans="2:19" ht="20.25" customHeight="1" x14ac:dyDescent="0.15">
      <c r="B287" s="242"/>
      <c r="C287" s="239"/>
      <c r="S287" s="230"/>
    </row>
    <row r="288" spans="2:19" ht="20.25" customHeight="1" x14ac:dyDescent="0.15">
      <c r="B288" s="242"/>
      <c r="C288" s="239"/>
      <c r="S288" s="230"/>
    </row>
    <row r="289" spans="1:19" ht="20.25" customHeight="1" x14ac:dyDescent="0.15">
      <c r="B289" s="242"/>
      <c r="C289" s="239"/>
      <c r="S289" s="230"/>
    </row>
    <row r="290" spans="1:19" ht="20.25" customHeight="1" x14ac:dyDescent="0.15">
      <c r="A290" s="271"/>
      <c r="B290" s="242"/>
      <c r="C290" s="239"/>
      <c r="S290" s="230"/>
    </row>
    <row r="291" spans="1:19" ht="20.25" customHeight="1" x14ac:dyDescent="0.15">
      <c r="A291" s="271"/>
      <c r="B291" s="242"/>
      <c r="C291" s="239"/>
      <c r="S291" s="230"/>
    </row>
    <row r="292" spans="1:19" ht="20.25" customHeight="1" x14ac:dyDescent="0.15">
      <c r="A292" s="271"/>
      <c r="B292" s="242"/>
      <c r="C292" s="239"/>
      <c r="S292" s="230"/>
    </row>
    <row r="293" spans="1:19" ht="20.25" customHeight="1" x14ac:dyDescent="0.15">
      <c r="A293" s="271"/>
      <c r="B293" s="242"/>
      <c r="C293" s="239"/>
      <c r="S293" s="230"/>
    </row>
    <row r="294" spans="1:19" ht="20.25" customHeight="1" x14ac:dyDescent="0.15">
      <c r="A294" s="271"/>
      <c r="B294" s="242"/>
      <c r="C294" s="239"/>
      <c r="S294" s="230"/>
    </row>
    <row r="295" spans="1:19" ht="20.25" customHeight="1" x14ac:dyDescent="0.15">
      <c r="A295" s="271"/>
      <c r="B295" s="242"/>
      <c r="C295" s="239"/>
      <c r="S295" s="230"/>
    </row>
    <row r="296" spans="1:19" ht="20.25" customHeight="1" x14ac:dyDescent="0.15">
      <c r="A296" s="271"/>
      <c r="B296" s="242"/>
      <c r="C296" s="239"/>
      <c r="O296" s="230"/>
      <c r="P296" s="230"/>
      <c r="S296" s="230"/>
    </row>
    <row r="297" spans="1:19" ht="20.25" customHeight="1" x14ac:dyDescent="0.15">
      <c r="A297" s="271"/>
      <c r="B297" s="242"/>
      <c r="C297" s="239"/>
      <c r="O297" s="230"/>
      <c r="P297" s="230"/>
      <c r="S297" s="230"/>
    </row>
    <row r="298" spans="1:19" ht="20.25" customHeight="1" x14ac:dyDescent="0.15">
      <c r="A298" s="271"/>
      <c r="B298" s="242"/>
      <c r="C298" s="239"/>
      <c r="J298" s="263"/>
      <c r="O298" s="230"/>
      <c r="P298" s="230"/>
      <c r="S298" s="230"/>
    </row>
    <row r="299" spans="1:19" ht="20.25" customHeight="1" x14ac:dyDescent="0.15">
      <c r="A299" s="271"/>
      <c r="B299" s="242"/>
      <c r="C299" s="239"/>
      <c r="O299" s="230"/>
      <c r="P299" s="230"/>
      <c r="S299" s="230"/>
    </row>
    <row r="300" spans="1:19" ht="28" customHeight="1" x14ac:dyDescent="0.15">
      <c r="A300" s="271"/>
      <c r="B300" s="254"/>
      <c r="C300" s="239"/>
      <c r="O300" s="230"/>
      <c r="P300" s="230"/>
      <c r="S300" s="230"/>
    </row>
    <row r="301" spans="1:19" ht="20.25" customHeight="1" x14ac:dyDescent="0.15">
      <c r="A301" s="271"/>
      <c r="B301" s="242"/>
      <c r="C301" s="239"/>
      <c r="O301" s="230"/>
      <c r="P301" s="230"/>
      <c r="S301" s="230"/>
    </row>
    <row r="302" spans="1:19" ht="20.25" customHeight="1" x14ac:dyDescent="0.15">
      <c r="A302" s="271"/>
      <c r="B302" s="242"/>
      <c r="C302" s="239"/>
      <c r="O302" s="230"/>
      <c r="P302" s="230"/>
      <c r="S302" s="230"/>
    </row>
    <row r="303" spans="1:19" ht="20.25" customHeight="1" x14ac:dyDescent="0.15">
      <c r="A303" s="271"/>
      <c r="B303" s="242"/>
      <c r="C303" s="239"/>
      <c r="O303" s="230"/>
      <c r="P303" s="230"/>
      <c r="S303" s="230"/>
    </row>
    <row r="304" spans="1:19" ht="20.25" customHeight="1" x14ac:dyDescent="0.15">
      <c r="A304" s="271"/>
      <c r="B304" s="242"/>
      <c r="C304" s="239"/>
      <c r="O304" s="230"/>
      <c r="P304" s="230"/>
      <c r="S304" s="230"/>
    </row>
    <row r="305" spans="1:19" ht="20.25" customHeight="1" x14ac:dyDescent="0.15">
      <c r="A305" s="271"/>
      <c r="B305" s="242"/>
      <c r="C305" s="239"/>
      <c r="O305" s="230"/>
      <c r="P305" s="230"/>
      <c r="S305" s="230"/>
    </row>
    <row r="306" spans="1:19" ht="20.25" customHeight="1" x14ac:dyDescent="0.15">
      <c r="A306" s="271"/>
      <c r="B306" s="242"/>
      <c r="C306" s="239"/>
      <c r="O306" s="230"/>
      <c r="P306" s="230"/>
      <c r="S306" s="230"/>
    </row>
    <row r="307" spans="1:19" ht="20.25" customHeight="1" x14ac:dyDescent="0.15">
      <c r="A307" s="271"/>
      <c r="B307" s="242"/>
      <c r="C307" s="239"/>
      <c r="O307" s="230"/>
      <c r="P307" s="230"/>
      <c r="S307" s="230"/>
    </row>
    <row r="308" spans="1:19" ht="20.25" customHeight="1" x14ac:dyDescent="0.15">
      <c r="A308" s="271"/>
      <c r="B308" s="242"/>
      <c r="C308" s="239"/>
      <c r="O308" s="230"/>
      <c r="P308" s="230"/>
      <c r="S308" s="230"/>
    </row>
    <row r="309" spans="1:19" ht="20.25" customHeight="1" x14ac:dyDescent="0.15">
      <c r="A309" s="271"/>
      <c r="B309" s="242"/>
      <c r="C309" s="239"/>
      <c r="O309" s="230"/>
      <c r="P309" s="230"/>
      <c r="S309" s="230"/>
    </row>
    <row r="310" spans="1:19" ht="20.25" customHeight="1" x14ac:dyDescent="0.15">
      <c r="A310" s="271"/>
      <c r="B310" s="258"/>
      <c r="C310" s="239"/>
      <c r="O310" s="230"/>
      <c r="P310" s="230"/>
      <c r="S310" s="230"/>
    </row>
    <row r="311" spans="1:19" ht="20.25" customHeight="1" x14ac:dyDescent="0.15">
      <c r="A311" s="271"/>
      <c r="B311" s="258"/>
      <c r="C311" s="239"/>
      <c r="O311" s="230"/>
      <c r="P311" s="230"/>
      <c r="S311" s="230"/>
    </row>
    <row r="312" spans="1:19" ht="20.25" customHeight="1" x14ac:dyDescent="0.15">
      <c r="A312" s="271"/>
      <c r="B312" s="258"/>
      <c r="C312" s="239"/>
      <c r="D312" s="230"/>
      <c r="H312" s="230"/>
      <c r="I312" s="230"/>
      <c r="O312" s="230"/>
      <c r="P312" s="230"/>
      <c r="S312" s="230"/>
    </row>
    <row r="313" spans="1:19" ht="20.25" customHeight="1" x14ac:dyDescent="0.15">
      <c r="A313" s="271"/>
      <c r="B313" s="258"/>
      <c r="C313" s="239"/>
      <c r="D313" s="230"/>
      <c r="H313" s="230"/>
      <c r="I313" s="230"/>
      <c r="O313" s="230"/>
      <c r="P313" s="230"/>
      <c r="S313" s="230"/>
    </row>
    <row r="314" spans="1:19" ht="20.25" customHeight="1" x14ac:dyDescent="0.15">
      <c r="A314" s="271"/>
      <c r="B314" s="258"/>
      <c r="C314" s="239"/>
      <c r="D314" s="230"/>
      <c r="H314" s="230"/>
      <c r="I314" s="230"/>
      <c r="O314" s="230"/>
      <c r="P314" s="230"/>
      <c r="S314" s="230"/>
    </row>
    <row r="315" spans="1:19" ht="20.25" customHeight="1" x14ac:dyDescent="0.15">
      <c r="A315" s="271"/>
      <c r="B315" s="258"/>
      <c r="C315" s="239"/>
      <c r="D315" s="230"/>
      <c r="H315" s="230"/>
      <c r="I315" s="230"/>
      <c r="O315" s="230"/>
      <c r="P315" s="230"/>
      <c r="S315" s="230"/>
    </row>
    <row r="316" spans="1:19" ht="20.25" customHeight="1" x14ac:dyDescent="0.15">
      <c r="A316" s="271"/>
      <c r="B316" s="258"/>
      <c r="C316" s="239"/>
      <c r="D316" s="230"/>
      <c r="H316" s="230"/>
      <c r="I316" s="230"/>
      <c r="O316" s="230"/>
      <c r="P316" s="230"/>
      <c r="S316" s="230"/>
    </row>
    <row r="317" spans="1:19" ht="20.25" customHeight="1" x14ac:dyDescent="0.15">
      <c r="A317" s="271"/>
      <c r="B317" s="258"/>
      <c r="C317" s="239"/>
      <c r="D317" s="230"/>
      <c r="H317" s="230"/>
      <c r="I317" s="230"/>
      <c r="O317" s="230"/>
      <c r="P317" s="230"/>
      <c r="S317" s="230"/>
    </row>
    <row r="318" spans="1:19" ht="20.25" customHeight="1" x14ac:dyDescent="0.15">
      <c r="A318" s="271"/>
      <c r="B318" s="258"/>
      <c r="C318" s="239"/>
      <c r="D318" s="230"/>
      <c r="H318" s="230"/>
      <c r="I318" s="230"/>
      <c r="O318" s="230"/>
      <c r="P318" s="230"/>
      <c r="S318" s="230"/>
    </row>
    <row r="319" spans="1:19" ht="20.25" customHeight="1" x14ac:dyDescent="0.15">
      <c r="A319" s="271"/>
      <c r="B319" s="258"/>
      <c r="C319" s="239"/>
      <c r="D319" s="230"/>
      <c r="H319" s="230"/>
      <c r="I319" s="230"/>
      <c r="O319" s="230"/>
      <c r="P319" s="230"/>
      <c r="S319" s="230"/>
    </row>
    <row r="320" spans="1:19" ht="20.25" customHeight="1" x14ac:dyDescent="0.15">
      <c r="A320" s="271"/>
      <c r="B320" s="258"/>
      <c r="C320" s="239"/>
      <c r="D320" s="230"/>
      <c r="H320" s="230"/>
      <c r="I320" s="230"/>
      <c r="O320" s="230"/>
      <c r="P320" s="230"/>
      <c r="S320" s="230"/>
    </row>
    <row r="321" spans="1:19" ht="20.25" customHeight="1" x14ac:dyDescent="0.15">
      <c r="A321" s="271"/>
      <c r="B321" s="258"/>
      <c r="C321" s="239"/>
      <c r="D321" s="230"/>
      <c r="H321" s="230"/>
      <c r="I321" s="230"/>
      <c r="O321" s="230"/>
      <c r="P321" s="230"/>
      <c r="S321" s="230"/>
    </row>
    <row r="322" spans="1:19" ht="20.25" customHeight="1" x14ac:dyDescent="0.15">
      <c r="A322" s="271"/>
      <c r="B322" s="258"/>
      <c r="C322" s="239"/>
      <c r="D322" s="230"/>
      <c r="H322" s="230"/>
      <c r="I322" s="230"/>
      <c r="O322" s="230"/>
      <c r="P322" s="230"/>
      <c r="S322" s="230"/>
    </row>
    <row r="323" spans="1:19" ht="20.25" customHeight="1" x14ac:dyDescent="0.15">
      <c r="A323" s="271"/>
      <c r="B323" s="258"/>
      <c r="C323" s="239"/>
      <c r="D323" s="230"/>
      <c r="H323" s="230"/>
      <c r="I323" s="230"/>
      <c r="O323" s="230"/>
      <c r="P323" s="230"/>
      <c r="S323" s="230"/>
    </row>
    <row r="324" spans="1:19" ht="20.25" customHeight="1" x14ac:dyDescent="0.15">
      <c r="A324" s="271"/>
      <c r="B324" s="258"/>
      <c r="C324" s="239"/>
      <c r="D324" s="230"/>
      <c r="H324" s="230"/>
      <c r="I324" s="230"/>
      <c r="O324" s="230"/>
      <c r="P324" s="230"/>
      <c r="S324" s="230"/>
    </row>
    <row r="325" spans="1:19" ht="20.25" customHeight="1" x14ac:dyDescent="0.15">
      <c r="A325" s="271"/>
      <c r="B325" s="258"/>
      <c r="C325" s="239"/>
      <c r="D325" s="230"/>
      <c r="H325" s="230"/>
      <c r="I325" s="230"/>
      <c r="O325" s="230"/>
      <c r="P325" s="230"/>
      <c r="S325" s="230"/>
    </row>
    <row r="326" spans="1:19" ht="20.25" customHeight="1" x14ac:dyDescent="0.15">
      <c r="A326" s="271"/>
      <c r="B326" s="258"/>
      <c r="C326" s="239"/>
      <c r="D326" s="230"/>
      <c r="H326" s="230"/>
      <c r="I326" s="230"/>
      <c r="O326" s="230"/>
      <c r="P326" s="230"/>
      <c r="S326" s="230"/>
    </row>
    <row r="327" spans="1:19" ht="20.25" customHeight="1" x14ac:dyDescent="0.15">
      <c r="A327" s="271"/>
      <c r="B327" s="258"/>
      <c r="C327" s="239"/>
      <c r="D327" s="230"/>
      <c r="H327" s="230"/>
      <c r="I327" s="230"/>
      <c r="O327" s="230"/>
      <c r="P327" s="230"/>
      <c r="S327" s="230"/>
    </row>
    <row r="328" spans="1:19" ht="20.25" customHeight="1" x14ac:dyDescent="0.15">
      <c r="A328" s="271"/>
      <c r="B328" s="258"/>
      <c r="C328" s="239"/>
      <c r="D328" s="230"/>
      <c r="H328" s="230"/>
      <c r="I328" s="230"/>
      <c r="O328" s="230"/>
      <c r="P328" s="230"/>
      <c r="S328" s="230"/>
    </row>
    <row r="329" spans="1:19" ht="20.25" customHeight="1" x14ac:dyDescent="0.15">
      <c r="A329" s="271"/>
      <c r="B329" s="258"/>
      <c r="C329" s="239"/>
      <c r="D329" s="230"/>
      <c r="H329" s="230"/>
      <c r="I329" s="230"/>
      <c r="O329" s="230"/>
      <c r="P329" s="230"/>
      <c r="S329" s="230"/>
    </row>
    <row r="330" spans="1:19" ht="20.25" customHeight="1" x14ac:dyDescent="0.15">
      <c r="A330" s="271"/>
      <c r="B330" s="258"/>
      <c r="C330" s="239"/>
      <c r="D330" s="230"/>
      <c r="H330" s="230"/>
      <c r="I330" s="230"/>
      <c r="O330" s="230"/>
      <c r="P330" s="230"/>
      <c r="S330" s="230"/>
    </row>
    <row r="331" spans="1:19" ht="20.25" customHeight="1" x14ac:dyDescent="0.15">
      <c r="A331" s="271"/>
      <c r="B331" s="258"/>
      <c r="C331" s="239"/>
      <c r="D331" s="230"/>
      <c r="H331" s="230"/>
      <c r="I331" s="230"/>
      <c r="O331" s="230"/>
      <c r="P331" s="230"/>
      <c r="S331" s="230"/>
    </row>
    <row r="332" spans="1:19" ht="20.25" customHeight="1" x14ac:dyDescent="0.15">
      <c r="A332" s="271"/>
      <c r="B332" s="258"/>
      <c r="C332" s="239"/>
      <c r="D332" s="230"/>
      <c r="H332" s="230"/>
      <c r="I332" s="230"/>
      <c r="O332" s="230"/>
      <c r="P332" s="230"/>
      <c r="S332" s="230"/>
    </row>
    <row r="333" spans="1:19" ht="20.25" customHeight="1" x14ac:dyDescent="0.15">
      <c r="A333" s="271"/>
      <c r="B333" s="258"/>
      <c r="C333" s="239"/>
      <c r="D333" s="230"/>
      <c r="H333" s="230"/>
      <c r="I333" s="230"/>
      <c r="O333" s="230"/>
      <c r="P333" s="230"/>
      <c r="S333" s="230"/>
    </row>
    <row r="334" spans="1:19" ht="20.25" customHeight="1" x14ac:dyDescent="0.15">
      <c r="A334" s="271"/>
      <c r="B334" s="258"/>
      <c r="C334" s="239"/>
      <c r="D334" s="230"/>
      <c r="H334" s="230"/>
      <c r="I334" s="230"/>
      <c r="O334" s="230"/>
      <c r="P334" s="230"/>
      <c r="S334" s="230"/>
    </row>
    <row r="335" spans="1:19" ht="20.25" customHeight="1" x14ac:dyDescent="0.15">
      <c r="A335" s="271"/>
      <c r="B335" s="258"/>
      <c r="C335" s="239"/>
      <c r="D335" s="230"/>
      <c r="H335" s="230"/>
      <c r="I335" s="230"/>
      <c r="O335" s="230"/>
      <c r="P335" s="230"/>
      <c r="S335" s="230"/>
    </row>
    <row r="336" spans="1:19" ht="20.25" customHeight="1" x14ac:dyDescent="0.15">
      <c r="A336" s="271"/>
      <c r="B336" s="258"/>
      <c r="C336" s="239"/>
      <c r="D336" s="230"/>
      <c r="H336" s="230"/>
      <c r="I336" s="230"/>
      <c r="O336" s="230"/>
      <c r="P336" s="230"/>
      <c r="S336" s="230"/>
    </row>
    <row r="337" spans="1:19" ht="20.25" customHeight="1" x14ac:dyDescent="0.15">
      <c r="A337" s="271"/>
      <c r="B337" s="258"/>
      <c r="C337" s="239"/>
      <c r="D337" s="230"/>
      <c r="H337" s="230"/>
      <c r="I337" s="230"/>
      <c r="O337" s="230"/>
      <c r="P337" s="230"/>
      <c r="S337" s="230"/>
    </row>
    <row r="338" spans="1:19" ht="20.25" customHeight="1" x14ac:dyDescent="0.15">
      <c r="A338" s="271"/>
      <c r="B338" s="258"/>
      <c r="C338" s="239"/>
      <c r="D338" s="230"/>
      <c r="H338" s="230"/>
      <c r="I338" s="230"/>
      <c r="O338" s="230"/>
      <c r="P338" s="230"/>
      <c r="S338" s="230"/>
    </row>
    <row r="339" spans="1:19" ht="20.25" customHeight="1" x14ac:dyDescent="0.15">
      <c r="A339" s="271"/>
      <c r="B339" s="258"/>
      <c r="C339" s="239"/>
      <c r="D339" s="230"/>
      <c r="H339" s="230"/>
      <c r="I339" s="230"/>
      <c r="O339" s="230"/>
      <c r="P339" s="230"/>
      <c r="S339" s="230"/>
    </row>
    <row r="340" spans="1:19" ht="20.25" customHeight="1" x14ac:dyDescent="0.15">
      <c r="A340" s="271"/>
      <c r="B340" s="264"/>
      <c r="C340" s="239"/>
      <c r="D340" s="230"/>
      <c r="H340" s="230"/>
      <c r="I340" s="230"/>
      <c r="O340" s="230"/>
      <c r="P340" s="230"/>
      <c r="S340" s="230"/>
    </row>
    <row r="341" spans="1:19" ht="20.25" customHeight="1" x14ac:dyDescent="0.15">
      <c r="A341" s="271"/>
      <c r="B341" s="264"/>
      <c r="C341" s="239"/>
      <c r="D341" s="230"/>
      <c r="H341" s="230"/>
      <c r="I341" s="230"/>
      <c r="O341" s="230"/>
      <c r="P341" s="230"/>
      <c r="S341" s="230"/>
    </row>
    <row r="342" spans="1:19" ht="20.25" customHeight="1" x14ac:dyDescent="0.15">
      <c r="A342" s="286"/>
      <c r="B342" s="264"/>
      <c r="C342" s="239"/>
      <c r="D342" s="230"/>
      <c r="H342" s="230"/>
      <c r="I342" s="230"/>
      <c r="O342" s="230"/>
      <c r="P342" s="230"/>
      <c r="S342" s="230"/>
    </row>
    <row r="343" spans="1:19" ht="20.25" customHeight="1" x14ac:dyDescent="0.15">
      <c r="A343" s="286"/>
      <c r="B343" s="264"/>
      <c r="C343" s="239"/>
      <c r="D343" s="230"/>
      <c r="H343" s="230"/>
      <c r="I343" s="230"/>
      <c r="O343" s="230"/>
      <c r="P343" s="230"/>
      <c r="S343" s="230"/>
    </row>
    <row r="344" spans="1:19" ht="20.25" customHeight="1" x14ac:dyDescent="0.15">
      <c r="A344" s="286"/>
      <c r="B344" s="265"/>
      <c r="C344" s="239"/>
      <c r="D344" s="230"/>
      <c r="H344" s="230"/>
      <c r="I344" s="230"/>
      <c r="O344" s="230"/>
      <c r="P344" s="230"/>
      <c r="S344" s="230"/>
    </row>
    <row r="345" spans="1:19" x14ac:dyDescent="0.15">
      <c r="A345" s="286"/>
      <c r="D345" s="230"/>
      <c r="H345" s="230"/>
      <c r="I345" s="230"/>
      <c r="O345" s="230"/>
      <c r="P345" s="230"/>
      <c r="S345" s="230"/>
    </row>
    <row r="346" spans="1:19" x14ac:dyDescent="0.15">
      <c r="A346" s="286"/>
      <c r="D346" s="230"/>
      <c r="H346" s="230"/>
      <c r="I346" s="230"/>
      <c r="O346" s="230"/>
      <c r="P346" s="230"/>
      <c r="S346" s="230"/>
    </row>
  </sheetData>
  <sheetProtection selectLockedCells="1" selectUnlockedCells="1"/>
  <mergeCells count="4">
    <mergeCell ref="A1:H1"/>
    <mergeCell ref="B215:F215"/>
    <mergeCell ref="D83:E83"/>
    <mergeCell ref="D84:E84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09"/>
  <sheetViews>
    <sheetView zoomScale="70" zoomScaleNormal="70" workbookViewId="0">
      <selection activeCell="A3" sqref="A3:XFD12"/>
    </sheetView>
  </sheetViews>
  <sheetFormatPr baseColWidth="10" defaultColWidth="11" defaultRowHeight="13" x14ac:dyDescent="0.15"/>
  <cols>
    <col min="1" max="1" width="10.83203125" style="10" customWidth="1"/>
    <col min="2" max="2" width="51.83203125" customWidth="1"/>
    <col min="3" max="3" width="9.1640625" style="93" customWidth="1"/>
    <col min="4" max="4" width="6.83203125" style="112" customWidth="1"/>
    <col min="5" max="5" width="19.1640625" customWidth="1"/>
    <col min="6" max="6" width="9.1640625" style="100" customWidth="1"/>
    <col min="7" max="7" width="13.1640625" customWidth="1"/>
    <col min="8" max="8" width="19.83203125" customWidth="1"/>
  </cols>
  <sheetData>
    <row r="1" spans="1:10" ht="20.25" customHeight="1" x14ac:dyDescent="0.2">
      <c r="A1" s="396" t="s">
        <v>66</v>
      </c>
      <c r="B1" s="396"/>
      <c r="C1" s="396"/>
      <c r="D1" s="396"/>
      <c r="E1" s="396"/>
      <c r="F1" s="396"/>
      <c r="G1" s="113"/>
      <c r="H1" s="113"/>
      <c r="I1" s="113"/>
      <c r="J1" s="113"/>
    </row>
    <row r="2" spans="1:10" ht="20.25" customHeight="1" x14ac:dyDescent="0.15">
      <c r="A2" s="188" t="s">
        <v>0</v>
      </c>
      <c r="B2" s="189" t="s">
        <v>1</v>
      </c>
      <c r="C2" s="190" t="s">
        <v>55</v>
      </c>
      <c r="D2" s="115"/>
      <c r="E2" s="191" t="s">
        <v>60</v>
      </c>
      <c r="F2" s="189" t="s">
        <v>50</v>
      </c>
      <c r="G2" s="189" t="s">
        <v>56</v>
      </c>
      <c r="H2" s="189" t="s">
        <v>57</v>
      </c>
      <c r="I2" s="189"/>
      <c r="J2" s="189"/>
    </row>
    <row r="3" spans="1:10" ht="20.25" customHeight="1" x14ac:dyDescent="0.15">
      <c r="A3" s="192"/>
      <c r="B3" s="86"/>
      <c r="C3" s="196"/>
      <c r="D3" s="193"/>
      <c r="E3" s="86"/>
      <c r="F3" s="195"/>
      <c r="H3" s="75"/>
    </row>
    <row r="4" spans="1:10" ht="20.25" customHeight="1" x14ac:dyDescent="0.15">
      <c r="A4" s="197"/>
      <c r="B4" s="194"/>
      <c r="C4" s="196"/>
      <c r="D4" s="193"/>
      <c r="E4" s="198"/>
      <c r="F4" s="195"/>
    </row>
    <row r="5" spans="1:10" ht="20.25" customHeight="1" x14ac:dyDescent="0.15">
      <c r="A5" s="54"/>
      <c r="B5" s="79"/>
      <c r="D5" s="55"/>
      <c r="E5" s="94"/>
      <c r="F5" s="195"/>
      <c r="G5" s="74"/>
    </row>
    <row r="6" spans="1:10" s="291" customFormat="1" ht="20.25" customHeight="1" x14ac:dyDescent="0.15">
      <c r="A6" s="287"/>
      <c r="B6" s="288" t="s">
        <v>108</v>
      </c>
      <c r="C6" s="289"/>
      <c r="D6" s="290"/>
      <c r="F6" s="292">
        <f>SUM(C3:C6)</f>
        <v>0</v>
      </c>
      <c r="G6" s="293"/>
    </row>
    <row r="7" spans="1:10" ht="20.25" customHeight="1" x14ac:dyDescent="0.15">
      <c r="A7" s="54"/>
      <c r="B7" s="79"/>
      <c r="F7" s="195"/>
      <c r="G7" s="74"/>
    </row>
    <row r="8" spans="1:10" ht="20.25" customHeight="1" x14ac:dyDescent="0.15">
      <c r="A8" s="54"/>
      <c r="B8" s="79"/>
      <c r="F8" s="195"/>
      <c r="G8" s="74"/>
    </row>
    <row r="9" spans="1:10" ht="20.25" customHeight="1" x14ac:dyDescent="0.15">
      <c r="A9" s="54"/>
      <c r="B9" s="79"/>
      <c r="F9" s="195"/>
      <c r="G9" s="74"/>
    </row>
    <row r="10" spans="1:10" ht="20.25" customHeight="1" x14ac:dyDescent="0.15">
      <c r="A10" s="54"/>
      <c r="B10" s="79"/>
      <c r="F10" s="195"/>
      <c r="G10" s="74"/>
    </row>
    <row r="11" spans="1:10" ht="20.25" customHeight="1" x14ac:dyDescent="0.15">
      <c r="A11" s="54"/>
      <c r="B11" s="79"/>
      <c r="F11" s="195"/>
      <c r="G11" s="74"/>
    </row>
    <row r="12" spans="1:10" ht="20.25" customHeight="1" x14ac:dyDescent="0.15">
      <c r="A12" s="54"/>
      <c r="B12" s="79"/>
      <c r="F12" s="195"/>
      <c r="G12" s="74"/>
    </row>
    <row r="13" spans="1:10" ht="20.25" customHeight="1" x14ac:dyDescent="0.15">
      <c r="B13" s="79"/>
      <c r="F13" s="195"/>
      <c r="G13" s="74"/>
    </row>
    <row r="14" spans="1:10" ht="20.25" customHeight="1" x14ac:dyDescent="0.15">
      <c r="B14" s="79"/>
      <c r="F14" s="195"/>
      <c r="G14" s="74"/>
    </row>
    <row r="15" spans="1:10" ht="20.25" customHeight="1" x14ac:dyDescent="0.15">
      <c r="B15" s="79"/>
      <c r="F15" s="195"/>
      <c r="G15" s="74"/>
    </row>
    <row r="16" spans="1:10" ht="20.25" customHeight="1" x14ac:dyDescent="0.15">
      <c r="B16" s="79"/>
      <c r="F16" s="195"/>
      <c r="G16" s="74"/>
    </row>
    <row r="17" spans="2:7" ht="20.25" customHeight="1" x14ac:dyDescent="0.15">
      <c r="B17" s="79"/>
      <c r="D17" s="120"/>
      <c r="E17" s="64"/>
      <c r="F17" s="195"/>
      <c r="G17" s="80"/>
    </row>
    <row r="18" spans="2:7" ht="20.25" customHeight="1" x14ac:dyDescent="0.15">
      <c r="B18" s="79"/>
      <c r="D18" s="120"/>
      <c r="E18" s="64"/>
      <c r="F18" s="195"/>
      <c r="G18" s="74"/>
    </row>
    <row r="19" spans="2:7" ht="20.25" customHeight="1" x14ac:dyDescent="0.15">
      <c r="B19" s="79"/>
      <c r="D19" s="120"/>
      <c r="E19" s="64"/>
      <c r="F19" s="195"/>
      <c r="G19" s="74"/>
    </row>
    <row r="20" spans="2:7" ht="20.25" customHeight="1" x14ac:dyDescent="0.15">
      <c r="B20" s="79"/>
      <c r="D20" s="120"/>
      <c r="E20" s="64"/>
      <c r="F20" s="195"/>
      <c r="G20" s="74"/>
    </row>
    <row r="21" spans="2:7" ht="20.25" customHeight="1" x14ac:dyDescent="0.15">
      <c r="B21" s="79"/>
      <c r="D21" s="120"/>
      <c r="E21" s="64"/>
      <c r="F21" s="195"/>
      <c r="G21" s="74"/>
    </row>
    <row r="22" spans="2:7" ht="20.25" customHeight="1" x14ac:dyDescent="0.15">
      <c r="B22" s="79"/>
      <c r="D22" s="120"/>
      <c r="E22" s="64"/>
      <c r="F22" s="195"/>
      <c r="G22" s="74"/>
    </row>
    <row r="23" spans="2:7" ht="20.25" customHeight="1" x14ac:dyDescent="0.15">
      <c r="B23" s="79"/>
      <c r="D23" s="120"/>
      <c r="E23" s="64"/>
      <c r="F23" s="195"/>
      <c r="G23" s="74"/>
    </row>
    <row r="24" spans="2:7" ht="20.25" customHeight="1" x14ac:dyDescent="0.15">
      <c r="B24" s="79"/>
      <c r="D24" s="120"/>
      <c r="E24" s="64"/>
      <c r="F24" s="195"/>
      <c r="G24" s="74"/>
    </row>
    <row r="25" spans="2:7" ht="20.25" customHeight="1" x14ac:dyDescent="0.15">
      <c r="B25" s="79"/>
      <c r="D25" s="120"/>
      <c r="E25" s="64"/>
      <c r="F25" s="195"/>
      <c r="G25" s="74"/>
    </row>
    <row r="26" spans="2:7" ht="20.25" customHeight="1" x14ac:dyDescent="0.15">
      <c r="B26" s="79"/>
      <c r="D26" s="120"/>
      <c r="E26" s="64"/>
      <c r="F26" s="195"/>
      <c r="G26" s="74"/>
    </row>
    <row r="27" spans="2:7" ht="20.25" customHeight="1" x14ac:dyDescent="0.15">
      <c r="B27" s="79"/>
      <c r="D27" s="120"/>
      <c r="E27" s="64"/>
      <c r="F27" s="195"/>
      <c r="G27" s="74"/>
    </row>
    <row r="28" spans="2:7" ht="20.25" customHeight="1" x14ac:dyDescent="0.15">
      <c r="B28" s="79"/>
      <c r="D28" s="120"/>
      <c r="E28" s="64"/>
      <c r="F28" s="195"/>
      <c r="G28" s="74"/>
    </row>
    <row r="29" spans="2:7" ht="20.25" customHeight="1" x14ac:dyDescent="0.15">
      <c r="B29" s="79"/>
      <c r="D29" s="120"/>
      <c r="E29" s="64"/>
      <c r="F29" s="195"/>
    </row>
    <row r="30" spans="2:7" ht="20.25" customHeight="1" x14ac:dyDescent="0.15">
      <c r="B30" s="79"/>
      <c r="D30" s="120"/>
      <c r="E30" s="64"/>
      <c r="F30" s="195"/>
      <c r="G30" s="74"/>
    </row>
    <row r="31" spans="2:7" ht="20.25" customHeight="1" x14ac:dyDescent="0.15">
      <c r="B31" s="79"/>
      <c r="D31" s="120"/>
      <c r="E31" s="64"/>
      <c r="F31" s="195"/>
      <c r="G31" s="74"/>
    </row>
    <row r="32" spans="2:7" ht="20.25" customHeight="1" x14ac:dyDescent="0.15">
      <c r="B32" s="79"/>
      <c r="D32" s="120"/>
      <c r="E32" s="64"/>
      <c r="F32" s="195"/>
      <c r="G32" s="74"/>
    </row>
    <row r="33" spans="2:7" ht="20.25" customHeight="1" x14ac:dyDescent="0.15">
      <c r="B33" s="79"/>
      <c r="D33" s="120"/>
      <c r="E33" s="64"/>
      <c r="F33" s="195"/>
      <c r="G33" s="74"/>
    </row>
    <row r="34" spans="2:7" ht="20.25" customHeight="1" x14ac:dyDescent="0.15">
      <c r="B34" s="79"/>
      <c r="D34" s="120"/>
      <c r="E34" s="64"/>
      <c r="F34" s="195"/>
      <c r="G34" s="74"/>
    </row>
    <row r="35" spans="2:7" ht="20.25" customHeight="1" x14ac:dyDescent="0.15">
      <c r="B35" s="79"/>
      <c r="D35" s="120"/>
      <c r="E35" s="64"/>
      <c r="F35" s="195"/>
      <c r="G35" s="74"/>
    </row>
    <row r="36" spans="2:7" ht="20.25" customHeight="1" x14ac:dyDescent="0.15">
      <c r="B36" s="79"/>
      <c r="D36" s="120"/>
      <c r="E36" s="64"/>
      <c r="F36" s="195"/>
      <c r="G36" s="80"/>
    </row>
    <row r="37" spans="2:7" ht="20.25" customHeight="1" x14ac:dyDescent="0.15">
      <c r="D37" s="120"/>
      <c r="E37" s="64"/>
      <c r="F37" s="195"/>
      <c r="G37" s="80"/>
    </row>
    <row r="38" spans="2:7" ht="20.25" customHeight="1" x14ac:dyDescent="0.15">
      <c r="B38" s="79"/>
      <c r="D38" s="120"/>
      <c r="E38" s="64"/>
      <c r="F38" s="195"/>
      <c r="G38" s="80"/>
    </row>
    <row r="39" spans="2:7" ht="20.25" customHeight="1" x14ac:dyDescent="0.15">
      <c r="B39" s="79"/>
      <c r="D39" s="120"/>
      <c r="E39" s="64"/>
      <c r="F39" s="195"/>
      <c r="G39" s="80"/>
    </row>
    <row r="40" spans="2:7" ht="20.25" customHeight="1" x14ac:dyDescent="0.15">
      <c r="B40" s="79"/>
      <c r="D40" s="120"/>
      <c r="E40" s="64"/>
      <c r="F40" s="195"/>
      <c r="G40" s="80"/>
    </row>
    <row r="41" spans="2:7" ht="20.25" customHeight="1" x14ac:dyDescent="0.15">
      <c r="B41" s="79"/>
      <c r="D41" s="120"/>
      <c r="E41" s="64"/>
      <c r="F41" s="195"/>
      <c r="G41" s="80"/>
    </row>
    <row r="42" spans="2:7" ht="20.25" customHeight="1" x14ac:dyDescent="0.15">
      <c r="B42" s="79"/>
      <c r="D42" s="120"/>
      <c r="E42" s="64"/>
      <c r="F42" s="195"/>
      <c r="G42" s="80"/>
    </row>
    <row r="43" spans="2:7" ht="20.25" customHeight="1" x14ac:dyDescent="0.15">
      <c r="B43" s="79"/>
      <c r="D43" s="120"/>
      <c r="E43" s="64"/>
      <c r="F43" s="195"/>
      <c r="G43" s="74"/>
    </row>
    <row r="44" spans="2:7" ht="20.25" customHeight="1" x14ac:dyDescent="0.15">
      <c r="B44" s="79"/>
      <c r="D44" s="120"/>
      <c r="E44" s="64"/>
      <c r="F44" s="195"/>
      <c r="G44" s="74"/>
    </row>
    <row r="45" spans="2:7" ht="20.25" customHeight="1" x14ac:dyDescent="0.15">
      <c r="B45" s="79"/>
      <c r="D45" s="120"/>
      <c r="E45" s="64"/>
      <c r="F45" s="195"/>
      <c r="G45" s="74"/>
    </row>
    <row r="46" spans="2:7" ht="20.25" customHeight="1" x14ac:dyDescent="0.15">
      <c r="B46" s="79"/>
      <c r="D46" s="120"/>
      <c r="E46" s="64"/>
      <c r="F46" s="195"/>
      <c r="G46" s="74"/>
    </row>
    <row r="47" spans="2:7" ht="20.25" customHeight="1" x14ac:dyDescent="0.15">
      <c r="B47" s="79"/>
      <c r="D47" s="120"/>
      <c r="E47" s="64"/>
      <c r="F47" s="195"/>
      <c r="G47" s="74"/>
    </row>
    <row r="48" spans="2:7" ht="20.25" customHeight="1" x14ac:dyDescent="0.15">
      <c r="B48" s="79"/>
      <c r="D48" s="120"/>
      <c r="E48" s="64"/>
      <c r="F48" s="195"/>
      <c r="G48" s="74"/>
    </row>
    <row r="49" spans="1:7" ht="20.25" customHeight="1" x14ac:dyDescent="0.15">
      <c r="B49" s="79"/>
      <c r="D49" s="120"/>
      <c r="E49" s="64"/>
      <c r="F49" s="195"/>
      <c r="G49" s="74"/>
    </row>
    <row r="50" spans="1:7" ht="20.25" customHeight="1" x14ac:dyDescent="0.15">
      <c r="B50" s="79"/>
      <c r="D50" s="120"/>
      <c r="E50" s="64"/>
      <c r="F50" s="195"/>
      <c r="G50" s="74"/>
    </row>
    <row r="51" spans="1:7" ht="20.25" customHeight="1" x14ac:dyDescent="0.15">
      <c r="B51" s="79"/>
      <c r="D51" s="120"/>
      <c r="E51" s="64"/>
      <c r="F51" s="195"/>
      <c r="G51" s="74"/>
    </row>
    <row r="52" spans="1:7" ht="20.25" customHeight="1" x14ac:dyDescent="0.15">
      <c r="B52" s="79"/>
      <c r="D52" s="120"/>
      <c r="E52" s="64"/>
      <c r="F52" s="195"/>
      <c r="G52" s="74"/>
    </row>
    <row r="53" spans="1:7" ht="20.25" customHeight="1" x14ac:dyDescent="0.15">
      <c r="A53" s="54"/>
      <c r="B53" s="79"/>
      <c r="D53" s="120"/>
      <c r="E53" s="64"/>
      <c r="F53" s="195"/>
      <c r="G53" s="74"/>
    </row>
    <row r="54" spans="1:7" ht="20.25" customHeight="1" x14ac:dyDescent="0.15">
      <c r="A54" s="54"/>
      <c r="D54" s="120"/>
      <c r="E54" s="64"/>
      <c r="F54" s="195"/>
      <c r="G54" s="74"/>
    </row>
    <row r="55" spans="1:7" ht="20.25" customHeight="1" x14ac:dyDescent="0.15">
      <c r="A55" s="54"/>
      <c r="B55" s="74"/>
      <c r="D55" s="120"/>
      <c r="E55" s="64"/>
      <c r="F55" s="195"/>
      <c r="G55" s="74"/>
    </row>
    <row r="56" spans="1:7" ht="20.25" customHeight="1" x14ac:dyDescent="0.15">
      <c r="A56" s="54"/>
      <c r="D56" s="120"/>
      <c r="E56" s="64"/>
      <c r="F56" s="195"/>
      <c r="G56" s="80"/>
    </row>
    <row r="57" spans="1:7" ht="20.25" customHeight="1" x14ac:dyDescent="0.15">
      <c r="A57" s="54"/>
      <c r="D57" s="120"/>
      <c r="E57" s="64"/>
      <c r="F57" s="195"/>
      <c r="G57" s="80"/>
    </row>
    <row r="58" spans="1:7" ht="20.25" customHeight="1" x14ac:dyDescent="0.15">
      <c r="A58" s="54"/>
      <c r="D58" s="120"/>
      <c r="E58" s="64"/>
      <c r="F58" s="195"/>
      <c r="G58" s="80"/>
    </row>
    <row r="59" spans="1:7" ht="20.25" customHeight="1" x14ac:dyDescent="0.15">
      <c r="A59" s="54"/>
      <c r="D59" s="120"/>
      <c r="E59" s="64"/>
      <c r="F59" s="195"/>
      <c r="G59" s="80"/>
    </row>
    <row r="60" spans="1:7" ht="20.25" customHeight="1" x14ac:dyDescent="0.15">
      <c r="A60" s="54"/>
      <c r="D60" s="120"/>
      <c r="E60" s="64"/>
      <c r="F60" s="195"/>
      <c r="G60" s="74"/>
    </row>
    <row r="61" spans="1:7" ht="20.25" customHeight="1" x14ac:dyDescent="0.15">
      <c r="A61" s="54"/>
      <c r="D61" s="120"/>
      <c r="E61" s="64"/>
      <c r="F61" s="195"/>
      <c r="G61" s="74"/>
    </row>
    <row r="62" spans="1:7" ht="20.25" customHeight="1" x14ac:dyDescent="0.15">
      <c r="A62" s="54"/>
      <c r="D62" s="120"/>
      <c r="E62" s="64"/>
      <c r="F62" s="195"/>
      <c r="G62" s="74"/>
    </row>
    <row r="63" spans="1:7" ht="20.25" customHeight="1" x14ac:dyDescent="0.15">
      <c r="A63" s="54"/>
      <c r="D63" s="120"/>
      <c r="E63" s="64"/>
      <c r="F63" s="195"/>
      <c r="G63" s="74"/>
    </row>
    <row r="64" spans="1:7" ht="20.25" customHeight="1" x14ac:dyDescent="0.15">
      <c r="A64" s="54"/>
      <c r="D64" s="120"/>
      <c r="E64" s="64"/>
      <c r="F64" s="195"/>
      <c r="G64" s="74"/>
    </row>
    <row r="65" spans="1:7" ht="20.25" customHeight="1" x14ac:dyDescent="0.15">
      <c r="A65" s="54"/>
      <c r="D65" s="120"/>
      <c r="E65" s="64"/>
      <c r="F65" s="195"/>
      <c r="G65" s="74"/>
    </row>
    <row r="66" spans="1:7" ht="20.25" customHeight="1" x14ac:dyDescent="0.15">
      <c r="A66" s="54"/>
      <c r="D66" s="120"/>
      <c r="E66" s="64"/>
      <c r="F66" s="195"/>
      <c r="G66" s="74"/>
    </row>
    <row r="67" spans="1:7" ht="20.25" customHeight="1" x14ac:dyDescent="0.15">
      <c r="A67" s="54"/>
      <c r="D67" s="120"/>
      <c r="E67" s="64"/>
      <c r="F67" s="195"/>
      <c r="G67" s="74"/>
    </row>
    <row r="68" spans="1:7" ht="20.25" customHeight="1" x14ac:dyDescent="0.15">
      <c r="A68" s="54"/>
      <c r="D68" s="120"/>
      <c r="E68" s="64"/>
      <c r="F68" s="195"/>
      <c r="G68" s="74"/>
    </row>
    <row r="69" spans="1:7" ht="20.25" customHeight="1" x14ac:dyDescent="0.15">
      <c r="A69" s="54"/>
      <c r="D69" s="120"/>
      <c r="E69" s="64"/>
      <c r="F69" s="195"/>
      <c r="G69" s="74"/>
    </row>
    <row r="70" spans="1:7" ht="20.25" customHeight="1" x14ac:dyDescent="0.15">
      <c r="A70" s="54"/>
      <c r="D70" s="120"/>
      <c r="E70" s="64"/>
      <c r="F70" s="195"/>
      <c r="G70" s="74"/>
    </row>
    <row r="71" spans="1:7" ht="20.25" customHeight="1" x14ac:dyDescent="0.15">
      <c r="A71" s="54"/>
      <c r="D71" s="120"/>
      <c r="E71" s="64"/>
      <c r="F71" s="195"/>
      <c r="G71" s="74"/>
    </row>
    <row r="72" spans="1:7" ht="20.25" customHeight="1" x14ac:dyDescent="0.15">
      <c r="A72" s="54"/>
      <c r="D72" s="120"/>
      <c r="E72" s="64"/>
      <c r="F72" s="195"/>
      <c r="G72" s="74"/>
    </row>
    <row r="73" spans="1:7" ht="20.25" customHeight="1" x14ac:dyDescent="0.15">
      <c r="A73" s="54"/>
      <c r="D73" s="120"/>
      <c r="E73" s="64"/>
      <c r="F73" s="195"/>
      <c r="G73" s="74"/>
    </row>
    <row r="74" spans="1:7" ht="20.25" customHeight="1" x14ac:dyDescent="0.15">
      <c r="A74" s="54"/>
      <c r="D74" s="120"/>
      <c r="E74" s="64"/>
      <c r="F74" s="195"/>
      <c r="G74" s="74"/>
    </row>
    <row r="75" spans="1:7" ht="20.25" customHeight="1" x14ac:dyDescent="0.15">
      <c r="A75" s="54"/>
      <c r="D75" s="120"/>
      <c r="E75" s="64"/>
      <c r="F75" s="195"/>
      <c r="G75" s="74"/>
    </row>
    <row r="76" spans="1:7" ht="20.25" customHeight="1" x14ac:dyDescent="0.15">
      <c r="A76" s="54"/>
      <c r="D76" s="120"/>
      <c r="E76" s="64"/>
      <c r="F76" s="195">
        <f t="shared" ref="F76:F109" si="0">F75+C76</f>
        <v>0</v>
      </c>
      <c r="G76" s="74"/>
    </row>
    <row r="77" spans="1:7" ht="20.25" customHeight="1" x14ac:dyDescent="0.15">
      <c r="A77" s="54"/>
      <c r="D77" s="120"/>
      <c r="E77" s="64"/>
      <c r="F77" s="195">
        <f t="shared" si="0"/>
        <v>0</v>
      </c>
      <c r="G77" s="74"/>
    </row>
    <row r="78" spans="1:7" ht="20.25" customHeight="1" x14ac:dyDescent="0.15">
      <c r="A78" s="54"/>
      <c r="D78" s="120"/>
      <c r="E78" s="64"/>
      <c r="F78" s="195">
        <f t="shared" si="0"/>
        <v>0</v>
      </c>
      <c r="G78" s="74"/>
    </row>
    <row r="79" spans="1:7" ht="20.25" customHeight="1" x14ac:dyDescent="0.15">
      <c r="D79" s="120"/>
      <c r="E79" s="64"/>
      <c r="F79" s="195">
        <f t="shared" si="0"/>
        <v>0</v>
      </c>
      <c r="G79" s="74"/>
    </row>
    <row r="80" spans="1:7" ht="20.25" customHeight="1" x14ac:dyDescent="0.15">
      <c r="D80" s="120"/>
      <c r="E80" s="64"/>
      <c r="F80" s="195">
        <f t="shared" si="0"/>
        <v>0</v>
      </c>
      <c r="G80" s="74"/>
    </row>
    <row r="81" spans="4:7" ht="20.25" customHeight="1" x14ac:dyDescent="0.15">
      <c r="D81" s="120"/>
      <c r="E81" s="64"/>
      <c r="F81" s="195">
        <f t="shared" si="0"/>
        <v>0</v>
      </c>
      <c r="G81" s="74"/>
    </row>
    <row r="82" spans="4:7" ht="20.25" customHeight="1" x14ac:dyDescent="0.15">
      <c r="D82" s="120"/>
      <c r="E82" s="64"/>
      <c r="F82" s="195">
        <f t="shared" si="0"/>
        <v>0</v>
      </c>
      <c r="G82" s="74"/>
    </row>
    <row r="83" spans="4:7" ht="20.25" customHeight="1" x14ac:dyDescent="0.15">
      <c r="D83" s="120"/>
      <c r="E83" s="64"/>
      <c r="F83" s="195">
        <f t="shared" si="0"/>
        <v>0</v>
      </c>
      <c r="G83" s="74"/>
    </row>
    <row r="84" spans="4:7" ht="20.25" customHeight="1" x14ac:dyDescent="0.15">
      <c r="D84" s="120"/>
      <c r="E84" s="64"/>
      <c r="F84" s="195">
        <f t="shared" si="0"/>
        <v>0</v>
      </c>
      <c r="G84" s="74"/>
    </row>
    <row r="85" spans="4:7" ht="20.25" customHeight="1" x14ac:dyDescent="0.15">
      <c r="D85" s="120"/>
      <c r="E85" s="64"/>
      <c r="F85" s="195">
        <f t="shared" si="0"/>
        <v>0</v>
      </c>
      <c r="G85" s="74"/>
    </row>
    <row r="86" spans="4:7" ht="20.25" customHeight="1" x14ac:dyDescent="0.15">
      <c r="D86" s="120"/>
      <c r="E86" s="64"/>
      <c r="F86" s="195">
        <f t="shared" si="0"/>
        <v>0</v>
      </c>
      <c r="G86" s="74"/>
    </row>
    <row r="87" spans="4:7" ht="20.25" customHeight="1" x14ac:dyDescent="0.15">
      <c r="D87" s="120"/>
      <c r="E87" s="64"/>
      <c r="F87" s="195">
        <f t="shared" si="0"/>
        <v>0</v>
      </c>
      <c r="G87" s="74"/>
    </row>
    <row r="88" spans="4:7" ht="20.25" customHeight="1" x14ac:dyDescent="0.15">
      <c r="D88" s="120"/>
      <c r="E88" s="64"/>
      <c r="F88" s="195">
        <f t="shared" si="0"/>
        <v>0</v>
      </c>
    </row>
    <row r="89" spans="4:7" ht="20.25" customHeight="1" x14ac:dyDescent="0.15">
      <c r="D89" s="120"/>
      <c r="E89" s="64"/>
      <c r="F89" s="195">
        <f t="shared" si="0"/>
        <v>0</v>
      </c>
    </row>
    <row r="90" spans="4:7" ht="20.25" customHeight="1" x14ac:dyDescent="0.15">
      <c r="D90" s="120"/>
      <c r="E90" s="64"/>
      <c r="F90" s="195">
        <f t="shared" si="0"/>
        <v>0</v>
      </c>
    </row>
    <row r="91" spans="4:7" ht="20.25" customHeight="1" x14ac:dyDescent="0.15">
      <c r="D91" s="120"/>
      <c r="E91" s="64"/>
      <c r="F91" s="195">
        <f t="shared" si="0"/>
        <v>0</v>
      </c>
    </row>
    <row r="92" spans="4:7" ht="20.25" customHeight="1" x14ac:dyDescent="0.15">
      <c r="D92" s="120"/>
      <c r="E92" s="64"/>
      <c r="F92" s="195">
        <f t="shared" si="0"/>
        <v>0</v>
      </c>
    </row>
    <row r="93" spans="4:7" ht="20.25" customHeight="1" x14ac:dyDescent="0.15">
      <c r="D93" s="120"/>
      <c r="E93" s="64"/>
      <c r="F93" s="195">
        <f t="shared" si="0"/>
        <v>0</v>
      </c>
    </row>
    <row r="94" spans="4:7" ht="20.25" customHeight="1" x14ac:dyDescent="0.15">
      <c r="D94" s="120"/>
      <c r="E94" s="64"/>
      <c r="F94" s="195">
        <f t="shared" si="0"/>
        <v>0</v>
      </c>
    </row>
    <row r="95" spans="4:7" ht="20.25" customHeight="1" x14ac:dyDescent="0.15">
      <c r="D95" s="120"/>
      <c r="E95" s="64"/>
      <c r="F95" s="195">
        <f t="shared" si="0"/>
        <v>0</v>
      </c>
    </row>
    <row r="96" spans="4:7" ht="20.25" customHeight="1" x14ac:dyDescent="0.15">
      <c r="D96" s="120"/>
      <c r="E96" s="64"/>
      <c r="F96" s="195">
        <f t="shared" si="0"/>
        <v>0</v>
      </c>
    </row>
    <row r="97" spans="4:6" ht="20.25" customHeight="1" x14ac:dyDescent="0.15">
      <c r="D97" s="120"/>
      <c r="E97" s="64"/>
      <c r="F97" s="195">
        <f t="shared" si="0"/>
        <v>0</v>
      </c>
    </row>
    <row r="98" spans="4:6" ht="20.25" customHeight="1" x14ac:dyDescent="0.15">
      <c r="D98" s="120"/>
      <c r="E98" s="64"/>
      <c r="F98" s="195">
        <f t="shared" si="0"/>
        <v>0</v>
      </c>
    </row>
    <row r="99" spans="4:6" ht="20.25" customHeight="1" x14ac:dyDescent="0.15">
      <c r="D99" s="120"/>
      <c r="E99" s="64"/>
      <c r="F99" s="195">
        <f t="shared" si="0"/>
        <v>0</v>
      </c>
    </row>
    <row r="100" spans="4:6" ht="20.25" customHeight="1" x14ac:dyDescent="0.15">
      <c r="D100" s="120"/>
      <c r="E100" s="64"/>
      <c r="F100" s="195">
        <f t="shared" si="0"/>
        <v>0</v>
      </c>
    </row>
    <row r="101" spans="4:6" ht="20.25" customHeight="1" x14ac:dyDescent="0.15">
      <c r="D101" s="120"/>
      <c r="E101" s="64"/>
      <c r="F101" s="195">
        <f t="shared" si="0"/>
        <v>0</v>
      </c>
    </row>
    <row r="102" spans="4:6" ht="20.25" customHeight="1" x14ac:dyDescent="0.15">
      <c r="D102" s="120"/>
      <c r="E102" s="64"/>
      <c r="F102" s="195">
        <f t="shared" si="0"/>
        <v>0</v>
      </c>
    </row>
    <row r="103" spans="4:6" ht="20.25" customHeight="1" x14ac:dyDescent="0.15">
      <c r="D103" s="120"/>
      <c r="E103" s="64"/>
      <c r="F103" s="195">
        <f t="shared" si="0"/>
        <v>0</v>
      </c>
    </row>
    <row r="104" spans="4:6" ht="20.25" customHeight="1" x14ac:dyDescent="0.15">
      <c r="D104" s="120"/>
      <c r="E104" s="64"/>
      <c r="F104" s="195">
        <f t="shared" si="0"/>
        <v>0</v>
      </c>
    </row>
    <row r="105" spans="4:6" ht="20.25" customHeight="1" x14ac:dyDescent="0.15">
      <c r="D105" s="120"/>
      <c r="E105" s="64"/>
      <c r="F105" s="195">
        <f t="shared" si="0"/>
        <v>0</v>
      </c>
    </row>
    <row r="106" spans="4:6" ht="20.25" customHeight="1" x14ac:dyDescent="0.15">
      <c r="D106" s="120"/>
      <c r="E106" s="64"/>
      <c r="F106" s="195">
        <f t="shared" si="0"/>
        <v>0</v>
      </c>
    </row>
    <row r="107" spans="4:6" ht="20.25" customHeight="1" x14ac:dyDescent="0.15">
      <c r="D107" s="120"/>
      <c r="E107" s="64"/>
      <c r="F107" s="195">
        <f t="shared" si="0"/>
        <v>0</v>
      </c>
    </row>
    <row r="108" spans="4:6" ht="20.25" customHeight="1" x14ac:dyDescent="0.15">
      <c r="D108" s="120"/>
      <c r="E108" s="64"/>
      <c r="F108" s="195">
        <f t="shared" si="0"/>
        <v>0</v>
      </c>
    </row>
    <row r="109" spans="4:6" ht="20.25" customHeight="1" x14ac:dyDescent="0.15">
      <c r="D109" s="120"/>
      <c r="E109" s="64"/>
      <c r="F109" s="195">
        <f t="shared" si="0"/>
        <v>0</v>
      </c>
    </row>
  </sheetData>
  <sheetProtection selectLockedCells="1" selectUnlockedCells="1"/>
  <mergeCells count="1">
    <mergeCell ref="A1:F1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N108"/>
  <sheetViews>
    <sheetView zoomScale="65" zoomScaleNormal="65" workbookViewId="0">
      <selection activeCell="C3" sqref="C3"/>
    </sheetView>
  </sheetViews>
  <sheetFormatPr baseColWidth="10" defaultColWidth="11" defaultRowHeight="13" x14ac:dyDescent="0.15"/>
  <cols>
    <col min="1" max="1" width="10.83203125" style="143" customWidth="1"/>
    <col min="2" max="2" width="61.5" style="144" customWidth="1"/>
    <col min="3" max="3" width="16.1640625" style="172" customWidth="1"/>
    <col min="4" max="4" width="6.83203125" style="146" customWidth="1"/>
    <col min="5" max="5" width="19.1640625" style="144" customWidth="1"/>
    <col min="6" max="6" width="16.1640625" style="144" customWidth="1"/>
    <col min="7" max="7" width="13.1640625" style="144" customWidth="1"/>
    <col min="8" max="8" width="19.83203125" style="144" customWidth="1"/>
    <col min="9" max="16384" width="11" style="144"/>
  </cols>
  <sheetData>
    <row r="1" spans="1:14" ht="20.25" customHeight="1" x14ac:dyDescent="0.2">
      <c r="A1" s="395" t="s">
        <v>66</v>
      </c>
      <c r="B1" s="395"/>
      <c r="C1" s="395"/>
      <c r="D1" s="395"/>
      <c r="E1" s="395"/>
      <c r="F1" s="395"/>
    </row>
    <row r="2" spans="1:14" ht="20.25" customHeight="1" x14ac:dyDescent="0.15">
      <c r="A2" s="147" t="s">
        <v>0</v>
      </c>
      <c r="B2" s="148" t="s">
        <v>1</v>
      </c>
      <c r="C2" s="174" t="s">
        <v>49</v>
      </c>
      <c r="D2" s="150"/>
      <c r="E2" s="148" t="s">
        <v>60</v>
      </c>
      <c r="F2" s="148" t="s">
        <v>50</v>
      </c>
      <c r="G2" s="148" t="s">
        <v>56</v>
      </c>
      <c r="H2" s="148" t="s">
        <v>57</v>
      </c>
      <c r="I2" s="148"/>
      <c r="J2" s="148"/>
    </row>
    <row r="3" spans="1:14" ht="20.25" customHeight="1" x14ac:dyDescent="0.15">
      <c r="A3" s="362">
        <v>42632</v>
      </c>
      <c r="B3" s="347" t="s">
        <v>90</v>
      </c>
      <c r="C3" s="243">
        <v>17.989999999999998</v>
      </c>
      <c r="F3" s="156"/>
    </row>
    <row r="4" spans="1:14" ht="20.25" customHeight="1" x14ac:dyDescent="0.15">
      <c r="A4" s="272"/>
      <c r="B4" s="242"/>
      <c r="C4" s="282"/>
      <c r="D4" s="159"/>
      <c r="E4" s="160"/>
      <c r="F4" s="160"/>
      <c r="G4" s="156"/>
      <c r="H4" s="157"/>
      <c r="I4" s="156"/>
      <c r="J4" s="156"/>
      <c r="K4" s="156"/>
      <c r="L4" s="156"/>
      <c r="M4" s="162"/>
      <c r="N4" s="162"/>
    </row>
    <row r="5" spans="1:14" s="167" customFormat="1" ht="20.25" customHeight="1" x14ac:dyDescent="0.15">
      <c r="A5" s="166"/>
      <c r="B5" s="177" t="s">
        <v>107</v>
      </c>
      <c r="F5" s="199">
        <f>SUM(C3:C4)</f>
        <v>17.989999999999998</v>
      </c>
    </row>
    <row r="6" spans="1:14" ht="20.25" customHeight="1" x14ac:dyDescent="0.15">
      <c r="A6" s="161"/>
      <c r="B6" s="152"/>
      <c r="F6" s="156"/>
      <c r="G6" s="170"/>
    </row>
    <row r="7" spans="1:14" ht="20.25" customHeight="1" x14ac:dyDescent="0.15">
      <c r="A7" s="161"/>
      <c r="B7" s="152"/>
      <c r="F7" s="156"/>
      <c r="G7" s="170"/>
    </row>
    <row r="8" spans="1:14" ht="20.25" customHeight="1" x14ac:dyDescent="0.15">
      <c r="A8" s="161"/>
      <c r="B8" s="152"/>
      <c r="F8" s="156"/>
      <c r="G8" s="170"/>
    </row>
    <row r="9" spans="1:14" ht="20.25" customHeight="1" x14ac:dyDescent="0.15">
      <c r="A9" s="161"/>
      <c r="B9" s="152"/>
      <c r="F9" s="156"/>
      <c r="G9" s="170"/>
    </row>
    <row r="10" spans="1:14" ht="20.25" customHeight="1" x14ac:dyDescent="0.15">
      <c r="A10" s="161"/>
      <c r="B10" s="152"/>
      <c r="F10" s="156"/>
      <c r="G10" s="170"/>
    </row>
    <row r="11" spans="1:14" ht="20.25" customHeight="1" x14ac:dyDescent="0.15">
      <c r="A11" s="161"/>
      <c r="B11" s="152"/>
      <c r="F11" s="156"/>
      <c r="G11" s="170"/>
    </row>
    <row r="12" spans="1:14" ht="20.25" customHeight="1" x14ac:dyDescent="0.15">
      <c r="B12" s="152"/>
      <c r="F12" s="156"/>
      <c r="G12" s="170"/>
    </row>
    <row r="13" spans="1:14" ht="20.25" customHeight="1" x14ac:dyDescent="0.15">
      <c r="B13" s="152"/>
      <c r="F13" s="156"/>
      <c r="G13" s="170"/>
    </row>
    <row r="14" spans="1:14" ht="20.25" customHeight="1" x14ac:dyDescent="0.15">
      <c r="B14" s="152"/>
      <c r="F14" s="156"/>
      <c r="G14" s="170"/>
    </row>
    <row r="15" spans="1:14" ht="20.25" customHeight="1" x14ac:dyDescent="0.15">
      <c r="B15" s="152"/>
      <c r="F15" s="156"/>
      <c r="G15" s="170"/>
    </row>
    <row r="16" spans="1:14" ht="20.25" customHeight="1" x14ac:dyDescent="0.15">
      <c r="B16" s="152"/>
      <c r="D16" s="171"/>
      <c r="E16" s="156"/>
      <c r="F16" s="156"/>
      <c r="G16" s="165"/>
    </row>
    <row r="17" spans="2:7" ht="20.25" customHeight="1" x14ac:dyDescent="0.15">
      <c r="B17" s="152"/>
      <c r="D17" s="171"/>
      <c r="E17" s="156"/>
      <c r="F17" s="156"/>
      <c r="G17" s="170"/>
    </row>
    <row r="18" spans="2:7" ht="20.25" customHeight="1" x14ac:dyDescent="0.15">
      <c r="B18" s="152"/>
      <c r="D18" s="171"/>
      <c r="E18" s="156"/>
      <c r="F18" s="156"/>
      <c r="G18" s="170"/>
    </row>
    <row r="19" spans="2:7" ht="20.25" customHeight="1" x14ac:dyDescent="0.15">
      <c r="B19" s="152"/>
      <c r="D19" s="171"/>
      <c r="E19" s="156"/>
      <c r="F19" s="156"/>
      <c r="G19" s="170"/>
    </row>
    <row r="20" spans="2:7" ht="20.25" customHeight="1" x14ac:dyDescent="0.15">
      <c r="B20" s="152"/>
      <c r="D20" s="171"/>
      <c r="E20" s="156"/>
      <c r="F20" s="156"/>
      <c r="G20" s="170"/>
    </row>
    <row r="21" spans="2:7" ht="20.25" customHeight="1" x14ac:dyDescent="0.15">
      <c r="B21" s="152"/>
      <c r="D21" s="171"/>
      <c r="E21" s="156"/>
      <c r="F21" s="156"/>
      <c r="G21" s="170"/>
    </row>
    <row r="22" spans="2:7" ht="20.25" customHeight="1" x14ac:dyDescent="0.15">
      <c r="B22" s="152"/>
      <c r="D22" s="171"/>
      <c r="E22" s="156"/>
      <c r="F22" s="156"/>
      <c r="G22" s="170"/>
    </row>
    <row r="23" spans="2:7" ht="20.25" customHeight="1" x14ac:dyDescent="0.15">
      <c r="B23" s="152"/>
      <c r="D23" s="171"/>
      <c r="E23" s="156"/>
      <c r="F23" s="156"/>
      <c r="G23" s="170"/>
    </row>
    <row r="24" spans="2:7" ht="20.25" customHeight="1" x14ac:dyDescent="0.15">
      <c r="B24" s="152"/>
      <c r="D24" s="171"/>
      <c r="E24" s="156"/>
      <c r="F24" s="156"/>
      <c r="G24" s="170"/>
    </row>
    <row r="25" spans="2:7" ht="20.25" customHeight="1" x14ac:dyDescent="0.15">
      <c r="B25" s="152"/>
      <c r="D25" s="171"/>
      <c r="E25" s="156"/>
      <c r="F25" s="156"/>
      <c r="G25" s="170"/>
    </row>
    <row r="26" spans="2:7" ht="20.25" customHeight="1" x14ac:dyDescent="0.15">
      <c r="B26" s="152"/>
      <c r="D26" s="171"/>
      <c r="E26" s="156"/>
      <c r="F26" s="156"/>
      <c r="G26" s="170"/>
    </row>
    <row r="27" spans="2:7" ht="20.25" customHeight="1" x14ac:dyDescent="0.15">
      <c r="B27" s="152"/>
      <c r="D27" s="171"/>
      <c r="E27" s="156"/>
      <c r="F27" s="156"/>
      <c r="G27" s="170"/>
    </row>
    <row r="28" spans="2:7" ht="20.25" customHeight="1" x14ac:dyDescent="0.15">
      <c r="B28" s="152"/>
      <c r="D28" s="171"/>
      <c r="E28" s="156"/>
      <c r="F28" s="156"/>
    </row>
    <row r="29" spans="2:7" ht="20.25" customHeight="1" x14ac:dyDescent="0.15">
      <c r="B29" s="152"/>
      <c r="D29" s="171"/>
      <c r="E29" s="156"/>
      <c r="F29" s="156"/>
      <c r="G29" s="170"/>
    </row>
    <row r="30" spans="2:7" ht="20.25" customHeight="1" x14ac:dyDescent="0.15">
      <c r="B30" s="152"/>
      <c r="D30" s="171"/>
      <c r="E30" s="156"/>
      <c r="F30" s="156"/>
      <c r="G30" s="170"/>
    </row>
    <row r="31" spans="2:7" ht="20.25" customHeight="1" x14ac:dyDescent="0.15">
      <c r="B31" s="152"/>
      <c r="D31" s="171"/>
      <c r="E31" s="156"/>
      <c r="F31" s="156"/>
      <c r="G31" s="170"/>
    </row>
    <row r="32" spans="2:7" ht="20.25" customHeight="1" x14ac:dyDescent="0.15">
      <c r="B32" s="152"/>
      <c r="D32" s="171"/>
      <c r="E32" s="156"/>
      <c r="F32" s="156"/>
      <c r="G32" s="170"/>
    </row>
    <row r="33" spans="2:7" ht="20.25" customHeight="1" x14ac:dyDescent="0.15">
      <c r="B33" s="152"/>
      <c r="D33" s="171"/>
      <c r="E33" s="156"/>
      <c r="F33" s="156"/>
      <c r="G33" s="170"/>
    </row>
    <row r="34" spans="2:7" ht="20.25" customHeight="1" x14ac:dyDescent="0.15">
      <c r="B34" s="152"/>
      <c r="D34" s="171"/>
      <c r="E34" s="156"/>
      <c r="F34" s="156"/>
      <c r="G34" s="170"/>
    </row>
    <row r="35" spans="2:7" ht="20.25" customHeight="1" x14ac:dyDescent="0.15">
      <c r="B35" s="152"/>
      <c r="D35" s="171"/>
      <c r="E35" s="156"/>
      <c r="F35" s="156"/>
      <c r="G35" s="165"/>
    </row>
    <row r="36" spans="2:7" ht="20.25" customHeight="1" x14ac:dyDescent="0.15">
      <c r="D36" s="171"/>
      <c r="E36" s="156"/>
      <c r="F36" s="156"/>
      <c r="G36" s="165"/>
    </row>
    <row r="37" spans="2:7" ht="20.25" customHeight="1" x14ac:dyDescent="0.15">
      <c r="B37" s="152"/>
      <c r="D37" s="171"/>
      <c r="E37" s="156"/>
      <c r="F37" s="156"/>
      <c r="G37" s="165"/>
    </row>
    <row r="38" spans="2:7" ht="20.25" customHeight="1" x14ac:dyDescent="0.15">
      <c r="B38" s="152"/>
      <c r="D38" s="171"/>
      <c r="E38" s="156"/>
      <c r="F38" s="156"/>
      <c r="G38" s="165"/>
    </row>
    <row r="39" spans="2:7" ht="20.25" customHeight="1" x14ac:dyDescent="0.15">
      <c r="B39" s="152"/>
      <c r="D39" s="171"/>
      <c r="E39" s="156"/>
      <c r="F39" s="156"/>
      <c r="G39" s="165"/>
    </row>
    <row r="40" spans="2:7" ht="20.25" customHeight="1" x14ac:dyDescent="0.15">
      <c r="B40" s="152"/>
      <c r="D40" s="171"/>
      <c r="E40" s="156"/>
      <c r="F40" s="156"/>
      <c r="G40" s="165"/>
    </row>
    <row r="41" spans="2:7" ht="20.25" customHeight="1" x14ac:dyDescent="0.15">
      <c r="B41" s="152"/>
      <c r="D41" s="171"/>
      <c r="E41" s="156"/>
      <c r="F41" s="156"/>
      <c r="G41" s="165"/>
    </row>
    <row r="42" spans="2:7" ht="20.25" customHeight="1" x14ac:dyDescent="0.15">
      <c r="B42" s="152"/>
      <c r="D42" s="171"/>
      <c r="E42" s="156"/>
      <c r="F42" s="156"/>
      <c r="G42" s="170"/>
    </row>
    <row r="43" spans="2:7" ht="20.25" customHeight="1" x14ac:dyDescent="0.15">
      <c r="B43" s="152"/>
      <c r="D43" s="171"/>
      <c r="E43" s="156"/>
      <c r="F43" s="156"/>
      <c r="G43" s="170"/>
    </row>
    <row r="44" spans="2:7" ht="20.25" customHeight="1" x14ac:dyDescent="0.15">
      <c r="B44" s="152"/>
      <c r="D44" s="171"/>
      <c r="E44" s="156"/>
      <c r="F44" s="156"/>
      <c r="G44" s="170"/>
    </row>
    <row r="45" spans="2:7" ht="20.25" customHeight="1" x14ac:dyDescent="0.15">
      <c r="B45" s="152"/>
      <c r="D45" s="171"/>
      <c r="E45" s="156"/>
      <c r="F45" s="156"/>
      <c r="G45" s="170"/>
    </row>
    <row r="46" spans="2:7" ht="20.25" customHeight="1" x14ac:dyDescent="0.15">
      <c r="B46" s="152"/>
      <c r="D46" s="171"/>
      <c r="E46" s="156"/>
      <c r="F46" s="156"/>
      <c r="G46" s="170"/>
    </row>
    <row r="47" spans="2:7" ht="20.25" customHeight="1" x14ac:dyDescent="0.15">
      <c r="B47" s="152"/>
      <c r="D47" s="171"/>
      <c r="E47" s="156"/>
      <c r="F47" s="156"/>
      <c r="G47" s="170"/>
    </row>
    <row r="48" spans="2:7" ht="20.25" customHeight="1" x14ac:dyDescent="0.15">
      <c r="B48" s="152"/>
      <c r="D48" s="171"/>
      <c r="E48" s="156"/>
      <c r="F48" s="156"/>
      <c r="G48" s="170"/>
    </row>
    <row r="49" spans="1:7" ht="20.25" customHeight="1" x14ac:dyDescent="0.15">
      <c r="B49" s="152"/>
      <c r="D49" s="171"/>
      <c r="E49" s="156"/>
      <c r="F49" s="156"/>
      <c r="G49" s="170"/>
    </row>
    <row r="50" spans="1:7" ht="20.25" customHeight="1" x14ac:dyDescent="0.15">
      <c r="B50" s="152"/>
      <c r="D50" s="171"/>
      <c r="E50" s="156"/>
      <c r="F50" s="156"/>
      <c r="G50" s="170"/>
    </row>
    <row r="51" spans="1:7" ht="20.25" customHeight="1" x14ac:dyDescent="0.15">
      <c r="B51" s="152"/>
      <c r="D51" s="171"/>
      <c r="E51" s="156"/>
      <c r="F51" s="156"/>
      <c r="G51" s="170"/>
    </row>
    <row r="52" spans="1:7" ht="20.25" customHeight="1" x14ac:dyDescent="0.15">
      <c r="A52" s="161"/>
      <c r="B52" s="152"/>
      <c r="D52" s="171"/>
      <c r="E52" s="156"/>
      <c r="F52" s="156"/>
      <c r="G52" s="170"/>
    </row>
    <row r="53" spans="1:7" ht="20.25" customHeight="1" x14ac:dyDescent="0.15">
      <c r="A53" s="161"/>
      <c r="D53" s="171"/>
      <c r="E53" s="156"/>
      <c r="F53" s="156"/>
      <c r="G53" s="170"/>
    </row>
    <row r="54" spans="1:7" ht="20.25" customHeight="1" x14ac:dyDescent="0.15">
      <c r="A54" s="161"/>
      <c r="B54" s="170"/>
      <c r="D54" s="171"/>
      <c r="E54" s="156"/>
      <c r="F54" s="156"/>
      <c r="G54" s="170"/>
    </row>
    <row r="55" spans="1:7" ht="20.25" customHeight="1" x14ac:dyDescent="0.15">
      <c r="A55" s="161"/>
      <c r="D55" s="171"/>
      <c r="E55" s="156"/>
      <c r="F55" s="156"/>
      <c r="G55" s="165"/>
    </row>
    <row r="56" spans="1:7" ht="20.25" customHeight="1" x14ac:dyDescent="0.15">
      <c r="A56" s="161"/>
      <c r="D56" s="171"/>
      <c r="E56" s="156"/>
      <c r="F56" s="156"/>
      <c r="G56" s="165"/>
    </row>
    <row r="57" spans="1:7" ht="20.25" customHeight="1" x14ac:dyDescent="0.15">
      <c r="A57" s="161"/>
      <c r="D57" s="171"/>
      <c r="E57" s="156"/>
      <c r="F57" s="156"/>
      <c r="G57" s="165"/>
    </row>
    <row r="58" spans="1:7" ht="20.25" customHeight="1" x14ac:dyDescent="0.15">
      <c r="A58" s="161"/>
      <c r="D58" s="171"/>
      <c r="E58" s="156"/>
      <c r="F58" s="156"/>
      <c r="G58" s="165"/>
    </row>
    <row r="59" spans="1:7" ht="20.25" customHeight="1" x14ac:dyDescent="0.15">
      <c r="A59" s="161"/>
      <c r="D59" s="171"/>
      <c r="E59" s="156"/>
      <c r="F59" s="156"/>
      <c r="G59" s="170"/>
    </row>
    <row r="60" spans="1:7" ht="20.25" customHeight="1" x14ac:dyDescent="0.15">
      <c r="A60" s="161"/>
      <c r="D60" s="171"/>
      <c r="E60" s="156"/>
      <c r="F60" s="156"/>
      <c r="G60" s="170"/>
    </row>
    <row r="61" spans="1:7" ht="20.25" customHeight="1" x14ac:dyDescent="0.15">
      <c r="A61" s="161"/>
      <c r="D61" s="171"/>
      <c r="E61" s="156"/>
      <c r="F61" s="156"/>
      <c r="G61" s="170"/>
    </row>
    <row r="62" spans="1:7" ht="20.25" customHeight="1" x14ac:dyDescent="0.15">
      <c r="A62" s="161"/>
      <c r="D62" s="171"/>
      <c r="E62" s="156"/>
      <c r="F62" s="156"/>
      <c r="G62" s="170"/>
    </row>
    <row r="63" spans="1:7" ht="20.25" customHeight="1" x14ac:dyDescent="0.15">
      <c r="A63" s="161"/>
      <c r="D63" s="171"/>
      <c r="E63" s="156"/>
      <c r="F63" s="156"/>
      <c r="G63" s="170"/>
    </row>
    <row r="64" spans="1:7" ht="20.25" customHeight="1" x14ac:dyDescent="0.15">
      <c r="A64" s="161"/>
      <c r="D64" s="171"/>
      <c r="E64" s="156"/>
      <c r="F64" s="156"/>
      <c r="G64" s="170"/>
    </row>
    <row r="65" spans="1:7" ht="20.25" customHeight="1" x14ac:dyDescent="0.15">
      <c r="A65" s="161"/>
      <c r="D65" s="171"/>
      <c r="E65" s="156"/>
      <c r="F65" s="156"/>
      <c r="G65" s="170"/>
    </row>
    <row r="66" spans="1:7" ht="20.25" customHeight="1" x14ac:dyDescent="0.15">
      <c r="A66" s="161"/>
      <c r="D66" s="171"/>
      <c r="E66" s="156"/>
      <c r="F66" s="156"/>
      <c r="G66" s="170"/>
    </row>
    <row r="67" spans="1:7" ht="20.25" customHeight="1" x14ac:dyDescent="0.15">
      <c r="A67" s="161"/>
      <c r="D67" s="171"/>
      <c r="E67" s="156"/>
      <c r="F67" s="156"/>
      <c r="G67" s="170"/>
    </row>
    <row r="68" spans="1:7" ht="20.25" customHeight="1" x14ac:dyDescent="0.15">
      <c r="A68" s="161"/>
      <c r="D68" s="171"/>
      <c r="E68" s="156"/>
      <c r="F68" s="156"/>
      <c r="G68" s="170"/>
    </row>
    <row r="69" spans="1:7" ht="20.25" customHeight="1" x14ac:dyDescent="0.15">
      <c r="A69" s="161"/>
      <c r="D69" s="171"/>
      <c r="E69" s="156"/>
      <c r="F69" s="156"/>
      <c r="G69" s="170"/>
    </row>
    <row r="70" spans="1:7" ht="20.25" customHeight="1" x14ac:dyDescent="0.15">
      <c r="A70" s="161"/>
      <c r="D70" s="171"/>
      <c r="E70" s="156"/>
      <c r="F70" s="156"/>
      <c r="G70" s="170"/>
    </row>
    <row r="71" spans="1:7" ht="20.25" customHeight="1" x14ac:dyDescent="0.15">
      <c r="A71" s="161"/>
      <c r="D71" s="171"/>
      <c r="E71" s="156"/>
      <c r="F71" s="156"/>
      <c r="G71" s="170"/>
    </row>
    <row r="72" spans="1:7" ht="20.25" customHeight="1" x14ac:dyDescent="0.15">
      <c r="A72" s="161"/>
      <c r="D72" s="171"/>
      <c r="E72" s="156"/>
      <c r="F72" s="156"/>
      <c r="G72" s="170"/>
    </row>
    <row r="73" spans="1:7" ht="20.25" customHeight="1" x14ac:dyDescent="0.15">
      <c r="A73" s="161"/>
      <c r="D73" s="171"/>
      <c r="E73" s="156"/>
      <c r="F73" s="156"/>
      <c r="G73" s="170"/>
    </row>
    <row r="74" spans="1:7" ht="20.25" customHeight="1" x14ac:dyDescent="0.15">
      <c r="A74" s="161"/>
      <c r="D74" s="171"/>
      <c r="E74" s="156"/>
      <c r="F74" s="156"/>
      <c r="G74" s="170"/>
    </row>
    <row r="75" spans="1:7" ht="20.25" customHeight="1" x14ac:dyDescent="0.15">
      <c r="A75" s="161"/>
      <c r="D75" s="171"/>
      <c r="E75" s="156"/>
      <c r="F75" s="156"/>
      <c r="G75" s="170"/>
    </row>
    <row r="76" spans="1:7" ht="20.25" customHeight="1" x14ac:dyDescent="0.15">
      <c r="A76" s="161"/>
      <c r="D76" s="171"/>
      <c r="E76" s="156"/>
      <c r="F76" s="156"/>
      <c r="G76" s="170"/>
    </row>
    <row r="77" spans="1:7" ht="20.25" customHeight="1" x14ac:dyDescent="0.15">
      <c r="A77" s="161"/>
      <c r="D77" s="171"/>
      <c r="E77" s="156"/>
      <c r="F77" s="156"/>
      <c r="G77" s="170"/>
    </row>
    <row r="78" spans="1:7" ht="20.25" customHeight="1" x14ac:dyDescent="0.15">
      <c r="D78" s="171"/>
      <c r="E78" s="156"/>
      <c r="F78" s="156"/>
      <c r="G78" s="170"/>
    </row>
    <row r="79" spans="1:7" ht="20.25" customHeight="1" x14ac:dyDescent="0.15">
      <c r="D79" s="171"/>
      <c r="E79" s="156"/>
      <c r="F79" s="156"/>
      <c r="G79" s="170"/>
    </row>
    <row r="80" spans="1:7" ht="20.25" customHeight="1" x14ac:dyDescent="0.15">
      <c r="D80" s="171"/>
      <c r="E80" s="156"/>
      <c r="F80" s="156"/>
      <c r="G80" s="170"/>
    </row>
    <row r="81" spans="4:7" ht="20.25" customHeight="1" x14ac:dyDescent="0.15">
      <c r="D81" s="171"/>
      <c r="E81" s="156"/>
      <c r="F81" s="156"/>
      <c r="G81" s="170"/>
    </row>
    <row r="82" spans="4:7" ht="20.25" customHeight="1" x14ac:dyDescent="0.15">
      <c r="D82" s="171"/>
      <c r="E82" s="156"/>
      <c r="F82" s="156"/>
      <c r="G82" s="170"/>
    </row>
    <row r="83" spans="4:7" ht="20.25" customHeight="1" x14ac:dyDescent="0.15">
      <c r="D83" s="171"/>
      <c r="E83" s="156"/>
      <c r="F83" s="156"/>
      <c r="G83" s="170"/>
    </row>
    <row r="84" spans="4:7" ht="20.25" customHeight="1" x14ac:dyDescent="0.15">
      <c r="D84" s="171"/>
      <c r="E84" s="156"/>
      <c r="F84" s="156"/>
      <c r="G84" s="170"/>
    </row>
    <row r="85" spans="4:7" ht="20.25" customHeight="1" x14ac:dyDescent="0.15">
      <c r="D85" s="171"/>
      <c r="E85" s="156"/>
      <c r="F85" s="156"/>
      <c r="G85" s="170"/>
    </row>
    <row r="86" spans="4:7" ht="20.25" customHeight="1" x14ac:dyDescent="0.15">
      <c r="D86" s="171"/>
      <c r="E86" s="156"/>
      <c r="F86" s="156"/>
      <c r="G86" s="170"/>
    </row>
    <row r="87" spans="4:7" ht="20.25" customHeight="1" x14ac:dyDescent="0.15">
      <c r="D87" s="171"/>
      <c r="E87" s="156"/>
      <c r="F87" s="156"/>
    </row>
    <row r="88" spans="4:7" ht="20.25" customHeight="1" x14ac:dyDescent="0.15">
      <c r="D88" s="171"/>
      <c r="E88" s="156"/>
      <c r="F88" s="156"/>
    </row>
    <row r="89" spans="4:7" ht="20.25" customHeight="1" x14ac:dyDescent="0.15">
      <c r="D89" s="171"/>
      <c r="E89" s="156"/>
      <c r="F89" s="156"/>
    </row>
    <row r="90" spans="4:7" ht="20.25" customHeight="1" x14ac:dyDescent="0.15">
      <c r="D90" s="171"/>
      <c r="E90" s="156"/>
      <c r="F90" s="156"/>
    </row>
    <row r="91" spans="4:7" ht="20.25" customHeight="1" x14ac:dyDescent="0.15">
      <c r="D91" s="171"/>
      <c r="E91" s="156"/>
      <c r="F91" s="156"/>
    </row>
    <row r="92" spans="4:7" ht="20.25" customHeight="1" x14ac:dyDescent="0.15">
      <c r="D92" s="171"/>
      <c r="E92" s="156"/>
      <c r="F92" s="156">
        <f t="shared" ref="F92:F108" si="0">F91+C92</f>
        <v>0</v>
      </c>
    </row>
    <row r="93" spans="4:7" ht="20.25" customHeight="1" x14ac:dyDescent="0.15">
      <c r="D93" s="171"/>
      <c r="E93" s="156"/>
      <c r="F93" s="156">
        <f t="shared" si="0"/>
        <v>0</v>
      </c>
    </row>
    <row r="94" spans="4:7" ht="20.25" customHeight="1" x14ac:dyDescent="0.15">
      <c r="D94" s="171"/>
      <c r="E94" s="156"/>
      <c r="F94" s="156">
        <f t="shared" si="0"/>
        <v>0</v>
      </c>
    </row>
    <row r="95" spans="4:7" ht="20.25" customHeight="1" x14ac:dyDescent="0.15">
      <c r="D95" s="171"/>
      <c r="E95" s="156"/>
      <c r="F95" s="156">
        <f t="shared" si="0"/>
        <v>0</v>
      </c>
    </row>
    <row r="96" spans="4:7" ht="20.25" customHeight="1" x14ac:dyDescent="0.15">
      <c r="D96" s="171"/>
      <c r="E96" s="156"/>
      <c r="F96" s="156">
        <f t="shared" si="0"/>
        <v>0</v>
      </c>
    </row>
    <row r="97" spans="4:6" ht="20.25" customHeight="1" x14ac:dyDescent="0.15">
      <c r="D97" s="171"/>
      <c r="E97" s="156"/>
      <c r="F97" s="156">
        <f t="shared" si="0"/>
        <v>0</v>
      </c>
    </row>
    <row r="98" spans="4:6" ht="20.25" customHeight="1" x14ac:dyDescent="0.15">
      <c r="D98" s="171"/>
      <c r="E98" s="156"/>
      <c r="F98" s="156">
        <f t="shared" si="0"/>
        <v>0</v>
      </c>
    </row>
    <row r="99" spans="4:6" ht="20.25" customHeight="1" x14ac:dyDescent="0.15">
      <c r="D99" s="171"/>
      <c r="E99" s="156"/>
      <c r="F99" s="156">
        <f t="shared" si="0"/>
        <v>0</v>
      </c>
    </row>
    <row r="100" spans="4:6" ht="20.25" customHeight="1" x14ac:dyDescent="0.15">
      <c r="D100" s="171"/>
      <c r="E100" s="156"/>
      <c r="F100" s="156">
        <f t="shared" si="0"/>
        <v>0</v>
      </c>
    </row>
    <row r="101" spans="4:6" ht="20.25" customHeight="1" x14ac:dyDescent="0.15">
      <c r="D101" s="171"/>
      <c r="E101" s="156"/>
      <c r="F101" s="156">
        <f t="shared" si="0"/>
        <v>0</v>
      </c>
    </row>
    <row r="102" spans="4:6" ht="20.25" customHeight="1" x14ac:dyDescent="0.15">
      <c r="D102" s="171"/>
      <c r="E102" s="156"/>
      <c r="F102" s="156">
        <f t="shared" si="0"/>
        <v>0</v>
      </c>
    </row>
    <row r="103" spans="4:6" ht="20.25" customHeight="1" x14ac:dyDescent="0.15">
      <c r="D103" s="171"/>
      <c r="E103" s="156"/>
      <c r="F103" s="156">
        <f t="shared" si="0"/>
        <v>0</v>
      </c>
    </row>
    <row r="104" spans="4:6" ht="20.25" customHeight="1" x14ac:dyDescent="0.15">
      <c r="D104" s="171"/>
      <c r="E104" s="156"/>
      <c r="F104" s="156">
        <f t="shared" si="0"/>
        <v>0</v>
      </c>
    </row>
    <row r="105" spans="4:6" ht="20.25" customHeight="1" x14ac:dyDescent="0.15">
      <c r="D105" s="171"/>
      <c r="E105" s="156"/>
      <c r="F105" s="156">
        <f t="shared" si="0"/>
        <v>0</v>
      </c>
    </row>
    <row r="106" spans="4:6" ht="20.25" customHeight="1" x14ac:dyDescent="0.15">
      <c r="D106" s="171"/>
      <c r="E106" s="156"/>
      <c r="F106" s="156">
        <f t="shared" si="0"/>
        <v>0</v>
      </c>
    </row>
    <row r="107" spans="4:6" ht="20.25" customHeight="1" x14ac:dyDescent="0.15">
      <c r="D107" s="171"/>
      <c r="E107" s="156"/>
      <c r="F107" s="156">
        <f t="shared" si="0"/>
        <v>0</v>
      </c>
    </row>
    <row r="108" spans="4:6" ht="20.25" customHeight="1" x14ac:dyDescent="0.15">
      <c r="D108" s="171"/>
      <c r="E108" s="156"/>
      <c r="F108" s="156">
        <f t="shared" si="0"/>
        <v>0</v>
      </c>
    </row>
  </sheetData>
  <sheetProtection selectLockedCells="1" selectUnlockedCells="1"/>
  <mergeCells count="1">
    <mergeCell ref="A1:F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110"/>
  <sheetViews>
    <sheetView zoomScale="70" zoomScaleNormal="70" workbookViewId="0">
      <selection activeCell="F8" sqref="F8"/>
    </sheetView>
  </sheetViews>
  <sheetFormatPr baseColWidth="10" defaultColWidth="11" defaultRowHeight="13" x14ac:dyDescent="0.15"/>
  <cols>
    <col min="1" max="1" width="13" style="143" customWidth="1"/>
    <col min="2" max="2" width="51.83203125" style="144" customWidth="1"/>
    <col min="3" max="3" width="16.1640625" style="172" customWidth="1"/>
    <col min="4" max="4" width="6.83203125" style="146" customWidth="1"/>
    <col min="5" max="5" width="15.1640625" style="144" customWidth="1"/>
    <col min="6" max="6" width="16.1640625" style="144" customWidth="1"/>
    <col min="7" max="7" width="13.1640625" style="144" customWidth="1"/>
    <col min="8" max="8" width="19.83203125" style="144" customWidth="1"/>
    <col min="9" max="16384" width="11" style="144"/>
  </cols>
  <sheetData>
    <row r="1" spans="1:10" ht="20.25" customHeight="1" x14ac:dyDescent="0.2">
      <c r="A1" s="395" t="s">
        <v>66</v>
      </c>
      <c r="B1" s="395"/>
      <c r="C1" s="395"/>
      <c r="D1" s="395"/>
      <c r="E1" s="395"/>
      <c r="F1" s="395"/>
    </row>
    <row r="2" spans="1:10" ht="20.25" customHeight="1" x14ac:dyDescent="0.15">
      <c r="A2" s="147" t="s">
        <v>0</v>
      </c>
      <c r="B2" s="148" t="s">
        <v>1</v>
      </c>
      <c r="C2" s="174" t="s">
        <v>49</v>
      </c>
      <c r="D2" s="150"/>
      <c r="E2" s="148" t="s">
        <v>60</v>
      </c>
      <c r="F2" s="148" t="s">
        <v>50</v>
      </c>
      <c r="G2" s="148" t="s">
        <v>56</v>
      </c>
      <c r="H2" s="148" t="s">
        <v>57</v>
      </c>
      <c r="I2" s="148"/>
      <c r="J2" s="148"/>
    </row>
    <row r="3" spans="1:10" ht="20.25" customHeight="1" x14ac:dyDescent="0.15">
      <c r="A3" s="272">
        <v>42528</v>
      </c>
      <c r="B3" s="242" t="s">
        <v>88</v>
      </c>
      <c r="C3" s="377">
        <v>38.909999999999997</v>
      </c>
      <c r="E3" s="146"/>
      <c r="F3" s="146"/>
      <c r="G3" s="146"/>
      <c r="H3" s="146"/>
      <c r="I3" s="146"/>
      <c r="J3" s="146"/>
    </row>
    <row r="4" spans="1:10" ht="20.25" customHeight="1" x14ac:dyDescent="0.15">
      <c r="A4" s="362">
        <v>42651</v>
      </c>
      <c r="B4" s="347" t="s">
        <v>95</v>
      </c>
      <c r="C4" s="378">
        <v>65</v>
      </c>
      <c r="E4" s="146"/>
      <c r="F4" s="146"/>
      <c r="G4" s="146"/>
      <c r="H4" s="146"/>
      <c r="I4" s="146"/>
      <c r="J4" s="146"/>
    </row>
    <row r="5" spans="1:10" ht="20.25" customHeight="1" x14ac:dyDescent="0.15">
      <c r="A5" s="272">
        <v>42689</v>
      </c>
      <c r="B5" s="368" t="s">
        <v>127</v>
      </c>
      <c r="C5" s="379">
        <v>11</v>
      </c>
      <c r="E5" s="146"/>
      <c r="F5" s="146"/>
      <c r="G5" s="146"/>
      <c r="H5" s="146"/>
      <c r="I5" s="146"/>
      <c r="J5" s="146"/>
    </row>
    <row r="6" spans="1:10" ht="20.25" customHeight="1" x14ac:dyDescent="0.15">
      <c r="A6" s="161"/>
      <c r="B6" s="152"/>
      <c r="D6" s="171"/>
      <c r="E6" s="163"/>
      <c r="F6" s="164"/>
      <c r="G6" s="165"/>
    </row>
    <row r="7" spans="1:10" s="167" customFormat="1" ht="20.25" customHeight="1" x14ac:dyDescent="0.15">
      <c r="A7" s="166"/>
      <c r="B7" s="167" t="s">
        <v>107</v>
      </c>
      <c r="C7" s="199"/>
      <c r="F7" s="169">
        <f>SUM(C3:C5)</f>
        <v>114.91</v>
      </c>
    </row>
    <row r="8" spans="1:10" ht="20.25" customHeight="1" x14ac:dyDescent="0.15">
      <c r="A8" s="161"/>
      <c r="B8" s="152"/>
      <c r="F8" s="156"/>
      <c r="G8" s="170"/>
    </row>
    <row r="9" spans="1:10" ht="20.25" customHeight="1" x14ac:dyDescent="0.15">
      <c r="A9" s="161"/>
      <c r="B9" s="152"/>
      <c r="F9" s="156"/>
      <c r="G9" s="170"/>
    </row>
    <row r="10" spans="1:10" ht="20.25" customHeight="1" x14ac:dyDescent="0.15">
      <c r="A10" s="161"/>
      <c r="B10" s="152"/>
      <c r="F10" s="156"/>
      <c r="G10" s="170"/>
    </row>
    <row r="11" spans="1:10" ht="20.25" customHeight="1" x14ac:dyDescent="0.15">
      <c r="A11" s="161"/>
      <c r="B11" s="152"/>
      <c r="F11" s="156"/>
      <c r="G11" s="170"/>
    </row>
    <row r="12" spans="1:10" ht="20.25" customHeight="1" x14ac:dyDescent="0.15">
      <c r="A12" s="161"/>
      <c r="B12" s="152"/>
      <c r="F12" s="156"/>
      <c r="G12" s="170"/>
    </row>
    <row r="13" spans="1:10" ht="20.25" customHeight="1" x14ac:dyDescent="0.15">
      <c r="A13" s="161"/>
      <c r="B13" s="152"/>
      <c r="F13" s="156"/>
      <c r="G13" s="170"/>
    </row>
    <row r="14" spans="1:10" ht="20.25" customHeight="1" x14ac:dyDescent="0.15">
      <c r="B14" s="152"/>
      <c r="F14" s="156"/>
      <c r="G14" s="170"/>
    </row>
    <row r="15" spans="1:10" ht="20.25" customHeight="1" x14ac:dyDescent="0.15">
      <c r="B15" s="152"/>
      <c r="F15" s="156"/>
      <c r="G15" s="170"/>
    </row>
    <row r="16" spans="1:10" ht="20.25" customHeight="1" x14ac:dyDescent="0.15">
      <c r="B16" s="152"/>
      <c r="F16" s="156"/>
      <c r="G16" s="170"/>
    </row>
    <row r="17" spans="2:7" ht="20.25" customHeight="1" x14ac:dyDescent="0.15">
      <c r="B17" s="152"/>
      <c r="F17" s="156"/>
      <c r="G17" s="170"/>
    </row>
    <row r="18" spans="2:7" ht="20.25" customHeight="1" x14ac:dyDescent="0.15">
      <c r="B18" s="152"/>
      <c r="D18" s="171"/>
      <c r="E18" s="156"/>
      <c r="F18" s="156"/>
      <c r="G18" s="165"/>
    </row>
    <row r="19" spans="2:7" ht="20.25" customHeight="1" x14ac:dyDescent="0.15">
      <c r="B19" s="152"/>
      <c r="D19" s="171"/>
      <c r="E19" s="156"/>
      <c r="F19" s="156"/>
      <c r="G19" s="170"/>
    </row>
    <row r="20" spans="2:7" ht="20.25" customHeight="1" x14ac:dyDescent="0.15">
      <c r="B20" s="152"/>
      <c r="D20" s="171"/>
      <c r="E20" s="156"/>
      <c r="F20" s="156"/>
      <c r="G20" s="170"/>
    </row>
    <row r="21" spans="2:7" ht="20.25" customHeight="1" x14ac:dyDescent="0.15">
      <c r="B21" s="152"/>
      <c r="D21" s="171"/>
      <c r="E21" s="156"/>
      <c r="F21" s="156"/>
      <c r="G21" s="170"/>
    </row>
    <row r="22" spans="2:7" ht="20.25" customHeight="1" x14ac:dyDescent="0.15">
      <c r="B22" s="152"/>
      <c r="D22" s="171"/>
      <c r="E22" s="156"/>
      <c r="F22" s="156"/>
      <c r="G22" s="170"/>
    </row>
    <row r="23" spans="2:7" ht="20.25" customHeight="1" x14ac:dyDescent="0.15">
      <c r="B23" s="152"/>
      <c r="D23" s="171"/>
      <c r="E23" s="156"/>
      <c r="F23" s="156"/>
      <c r="G23" s="170"/>
    </row>
    <row r="24" spans="2:7" ht="20.25" customHeight="1" x14ac:dyDescent="0.15">
      <c r="B24" s="152"/>
      <c r="D24" s="171"/>
      <c r="E24" s="156"/>
      <c r="F24" s="156"/>
      <c r="G24" s="170"/>
    </row>
    <row r="25" spans="2:7" ht="20.25" customHeight="1" x14ac:dyDescent="0.15">
      <c r="B25" s="152"/>
      <c r="D25" s="171"/>
      <c r="E25" s="156"/>
      <c r="F25" s="156"/>
      <c r="G25" s="170"/>
    </row>
    <row r="26" spans="2:7" ht="20.25" customHeight="1" x14ac:dyDescent="0.15">
      <c r="B26" s="152"/>
      <c r="D26" s="171"/>
      <c r="E26" s="156"/>
      <c r="F26" s="156"/>
      <c r="G26" s="170"/>
    </row>
    <row r="27" spans="2:7" ht="20.25" customHeight="1" x14ac:dyDescent="0.15">
      <c r="B27" s="152"/>
      <c r="D27" s="171"/>
      <c r="E27" s="156"/>
      <c r="F27" s="156"/>
      <c r="G27" s="170"/>
    </row>
    <row r="28" spans="2:7" ht="20.25" customHeight="1" x14ac:dyDescent="0.15">
      <c r="B28" s="152"/>
      <c r="D28" s="171"/>
      <c r="E28" s="156"/>
      <c r="F28" s="156"/>
      <c r="G28" s="170"/>
    </row>
    <row r="29" spans="2:7" ht="20.25" customHeight="1" x14ac:dyDescent="0.15">
      <c r="B29" s="152"/>
      <c r="D29" s="171"/>
      <c r="E29" s="156"/>
      <c r="F29" s="156"/>
      <c r="G29" s="170"/>
    </row>
    <row r="30" spans="2:7" ht="20.25" customHeight="1" x14ac:dyDescent="0.15">
      <c r="B30" s="152"/>
      <c r="D30" s="171"/>
      <c r="E30" s="156"/>
      <c r="F30" s="156"/>
    </row>
    <row r="31" spans="2:7" ht="20.25" customHeight="1" x14ac:dyDescent="0.15">
      <c r="B31" s="152"/>
      <c r="D31" s="171"/>
      <c r="E31" s="156"/>
      <c r="F31" s="156"/>
      <c r="G31" s="170"/>
    </row>
    <row r="32" spans="2:7" ht="20.25" customHeight="1" x14ac:dyDescent="0.15">
      <c r="B32" s="152"/>
      <c r="D32" s="171"/>
      <c r="E32" s="156"/>
      <c r="F32" s="156"/>
      <c r="G32" s="170"/>
    </row>
    <row r="33" spans="2:7" ht="20.25" customHeight="1" x14ac:dyDescent="0.15">
      <c r="B33" s="152"/>
      <c r="D33" s="171"/>
      <c r="E33" s="156"/>
      <c r="F33" s="156"/>
      <c r="G33" s="170"/>
    </row>
    <row r="34" spans="2:7" ht="20.25" customHeight="1" x14ac:dyDescent="0.15">
      <c r="B34" s="152"/>
      <c r="D34" s="171"/>
      <c r="E34" s="156"/>
      <c r="F34" s="156"/>
      <c r="G34" s="170"/>
    </row>
    <row r="35" spans="2:7" ht="20.25" customHeight="1" x14ac:dyDescent="0.15">
      <c r="B35" s="152"/>
      <c r="D35" s="171"/>
      <c r="E35" s="156"/>
      <c r="F35" s="156"/>
      <c r="G35" s="170"/>
    </row>
    <row r="36" spans="2:7" ht="20.25" customHeight="1" x14ac:dyDescent="0.15">
      <c r="B36" s="152"/>
      <c r="D36" s="171"/>
      <c r="E36" s="156"/>
      <c r="F36" s="156"/>
      <c r="G36" s="170"/>
    </row>
    <row r="37" spans="2:7" ht="20.25" customHeight="1" x14ac:dyDescent="0.15">
      <c r="B37" s="152"/>
      <c r="D37" s="171"/>
      <c r="E37" s="156"/>
      <c r="F37" s="156"/>
      <c r="G37" s="165"/>
    </row>
    <row r="38" spans="2:7" ht="20.25" customHeight="1" x14ac:dyDescent="0.15">
      <c r="D38" s="171"/>
      <c r="E38" s="156"/>
      <c r="F38" s="156"/>
      <c r="G38" s="165"/>
    </row>
    <row r="39" spans="2:7" ht="20.25" customHeight="1" x14ac:dyDescent="0.15">
      <c r="B39" s="152"/>
      <c r="D39" s="171"/>
      <c r="E39" s="156"/>
      <c r="F39" s="156"/>
      <c r="G39" s="165"/>
    </row>
    <row r="40" spans="2:7" ht="20.25" customHeight="1" x14ac:dyDescent="0.15">
      <c r="B40" s="152"/>
      <c r="D40" s="171"/>
      <c r="E40" s="156"/>
      <c r="F40" s="156"/>
      <c r="G40" s="165"/>
    </row>
    <row r="41" spans="2:7" ht="20.25" customHeight="1" x14ac:dyDescent="0.15">
      <c r="B41" s="152"/>
      <c r="D41" s="171"/>
      <c r="E41" s="156"/>
      <c r="F41" s="156"/>
      <c r="G41" s="165"/>
    </row>
    <row r="42" spans="2:7" ht="20.25" customHeight="1" x14ac:dyDescent="0.15">
      <c r="B42" s="152"/>
      <c r="D42" s="171"/>
      <c r="E42" s="156"/>
      <c r="F42" s="156"/>
      <c r="G42" s="165"/>
    </row>
    <row r="43" spans="2:7" ht="20.25" customHeight="1" x14ac:dyDescent="0.15">
      <c r="B43" s="152"/>
      <c r="D43" s="171"/>
      <c r="E43" s="156"/>
      <c r="F43" s="156"/>
      <c r="G43" s="165"/>
    </row>
    <row r="44" spans="2:7" ht="20.25" customHeight="1" x14ac:dyDescent="0.15">
      <c r="B44" s="152"/>
      <c r="D44" s="171"/>
      <c r="E44" s="156"/>
      <c r="F44" s="156"/>
      <c r="G44" s="170"/>
    </row>
    <row r="45" spans="2:7" ht="20.25" customHeight="1" x14ac:dyDescent="0.15">
      <c r="B45" s="152"/>
      <c r="D45" s="171"/>
      <c r="E45" s="156"/>
      <c r="F45" s="156"/>
      <c r="G45" s="170"/>
    </row>
    <row r="46" spans="2:7" ht="20.25" customHeight="1" x14ac:dyDescent="0.15">
      <c r="B46" s="152"/>
      <c r="D46" s="171"/>
      <c r="E46" s="156"/>
      <c r="F46" s="156"/>
      <c r="G46" s="170"/>
    </row>
    <row r="47" spans="2:7" ht="20.25" customHeight="1" x14ac:dyDescent="0.15">
      <c r="B47" s="152"/>
      <c r="D47" s="171"/>
      <c r="E47" s="156"/>
      <c r="F47" s="156"/>
      <c r="G47" s="170"/>
    </row>
    <row r="48" spans="2:7" ht="20.25" customHeight="1" x14ac:dyDescent="0.15">
      <c r="B48" s="152"/>
      <c r="D48" s="171"/>
      <c r="E48" s="156"/>
      <c r="F48" s="156"/>
      <c r="G48" s="170"/>
    </row>
    <row r="49" spans="1:7" ht="20.25" customHeight="1" x14ac:dyDescent="0.15">
      <c r="B49" s="152"/>
      <c r="D49" s="171"/>
      <c r="E49" s="156"/>
      <c r="F49" s="156"/>
      <c r="G49" s="170"/>
    </row>
    <row r="50" spans="1:7" ht="20.25" customHeight="1" x14ac:dyDescent="0.15">
      <c r="B50" s="152"/>
      <c r="D50" s="171"/>
      <c r="E50" s="156"/>
      <c r="F50" s="156"/>
      <c r="G50" s="170"/>
    </row>
    <row r="51" spans="1:7" ht="20.25" customHeight="1" x14ac:dyDescent="0.15">
      <c r="B51" s="152"/>
      <c r="D51" s="171"/>
      <c r="E51" s="156"/>
      <c r="F51" s="156"/>
      <c r="G51" s="170"/>
    </row>
    <row r="52" spans="1:7" ht="20.25" customHeight="1" x14ac:dyDescent="0.15">
      <c r="B52" s="152"/>
      <c r="D52" s="171"/>
      <c r="E52" s="156"/>
      <c r="F52" s="156"/>
      <c r="G52" s="170"/>
    </row>
    <row r="53" spans="1:7" ht="20.25" customHeight="1" x14ac:dyDescent="0.15">
      <c r="B53" s="152"/>
      <c r="D53" s="171"/>
      <c r="E53" s="156"/>
      <c r="F53" s="156"/>
      <c r="G53" s="170"/>
    </row>
    <row r="54" spans="1:7" ht="20.25" customHeight="1" x14ac:dyDescent="0.15">
      <c r="A54" s="161"/>
      <c r="B54" s="152"/>
      <c r="D54" s="171"/>
      <c r="E54" s="156"/>
      <c r="F54" s="156"/>
      <c r="G54" s="170"/>
    </row>
    <row r="55" spans="1:7" ht="20.25" customHeight="1" x14ac:dyDescent="0.15">
      <c r="A55" s="161"/>
      <c r="D55" s="171"/>
      <c r="E55" s="156"/>
      <c r="F55" s="156"/>
      <c r="G55" s="170"/>
    </row>
    <row r="56" spans="1:7" ht="20.25" customHeight="1" x14ac:dyDescent="0.15">
      <c r="A56" s="161"/>
      <c r="B56" s="170"/>
      <c r="D56" s="171"/>
      <c r="E56" s="156"/>
      <c r="F56" s="156"/>
      <c r="G56" s="170"/>
    </row>
    <row r="57" spans="1:7" ht="20.25" customHeight="1" x14ac:dyDescent="0.15">
      <c r="A57" s="161"/>
      <c r="D57" s="171"/>
      <c r="E57" s="156"/>
      <c r="F57" s="156"/>
      <c r="G57" s="165"/>
    </row>
    <row r="58" spans="1:7" ht="20.25" customHeight="1" x14ac:dyDescent="0.15">
      <c r="A58" s="161"/>
      <c r="D58" s="171"/>
      <c r="E58" s="156"/>
      <c r="F58" s="156"/>
      <c r="G58" s="165"/>
    </row>
    <row r="59" spans="1:7" ht="20.25" customHeight="1" x14ac:dyDescent="0.15">
      <c r="A59" s="161"/>
      <c r="D59" s="171"/>
      <c r="E59" s="156"/>
      <c r="F59" s="156"/>
      <c r="G59" s="165"/>
    </row>
    <row r="60" spans="1:7" ht="20.25" customHeight="1" x14ac:dyDescent="0.15">
      <c r="A60" s="161"/>
      <c r="D60" s="171"/>
      <c r="E60" s="156"/>
      <c r="F60" s="156"/>
      <c r="G60" s="165"/>
    </row>
    <row r="61" spans="1:7" ht="20.25" customHeight="1" x14ac:dyDescent="0.15">
      <c r="A61" s="161"/>
      <c r="D61" s="171"/>
      <c r="E61" s="156"/>
      <c r="F61" s="156"/>
      <c r="G61" s="170"/>
    </row>
    <row r="62" spans="1:7" ht="20.25" customHeight="1" x14ac:dyDescent="0.15">
      <c r="A62" s="161"/>
      <c r="D62" s="171"/>
      <c r="E62" s="156"/>
      <c r="F62" s="156"/>
      <c r="G62" s="170"/>
    </row>
    <row r="63" spans="1:7" ht="20.25" customHeight="1" x14ac:dyDescent="0.15">
      <c r="A63" s="161"/>
      <c r="D63" s="171"/>
      <c r="E63" s="156"/>
      <c r="F63" s="156"/>
      <c r="G63" s="170"/>
    </row>
    <row r="64" spans="1:7" ht="20.25" customHeight="1" x14ac:dyDescent="0.15">
      <c r="A64" s="161"/>
      <c r="D64" s="171"/>
      <c r="E64" s="156"/>
      <c r="F64" s="156"/>
      <c r="G64" s="170"/>
    </row>
    <row r="65" spans="1:7" ht="20.25" customHeight="1" x14ac:dyDescent="0.15">
      <c r="A65" s="161"/>
      <c r="D65" s="171"/>
      <c r="E65" s="156"/>
      <c r="F65" s="156"/>
      <c r="G65" s="170"/>
    </row>
    <row r="66" spans="1:7" ht="20.25" customHeight="1" x14ac:dyDescent="0.15">
      <c r="A66" s="161"/>
      <c r="D66" s="171"/>
      <c r="E66" s="156"/>
      <c r="F66" s="156"/>
      <c r="G66" s="170"/>
    </row>
    <row r="67" spans="1:7" ht="20.25" customHeight="1" x14ac:dyDescent="0.15">
      <c r="A67" s="161"/>
      <c r="D67" s="171"/>
      <c r="E67" s="156"/>
      <c r="F67" s="156"/>
      <c r="G67" s="170"/>
    </row>
    <row r="68" spans="1:7" ht="20.25" customHeight="1" x14ac:dyDescent="0.15">
      <c r="A68" s="161"/>
      <c r="D68" s="171"/>
      <c r="E68" s="156"/>
      <c r="F68" s="156"/>
      <c r="G68" s="170"/>
    </row>
    <row r="69" spans="1:7" ht="20.25" customHeight="1" x14ac:dyDescent="0.15">
      <c r="A69" s="161"/>
      <c r="D69" s="171"/>
      <c r="E69" s="156"/>
      <c r="F69" s="156"/>
      <c r="G69" s="170"/>
    </row>
    <row r="70" spans="1:7" ht="20.25" customHeight="1" x14ac:dyDescent="0.15">
      <c r="A70" s="161"/>
      <c r="D70" s="171"/>
      <c r="E70" s="156"/>
      <c r="F70" s="156"/>
      <c r="G70" s="170"/>
    </row>
    <row r="71" spans="1:7" ht="20.25" customHeight="1" x14ac:dyDescent="0.15">
      <c r="A71" s="161"/>
      <c r="D71" s="171"/>
      <c r="E71" s="156"/>
      <c r="F71" s="156"/>
      <c r="G71" s="170"/>
    </row>
    <row r="72" spans="1:7" ht="20.25" customHeight="1" x14ac:dyDescent="0.15">
      <c r="A72" s="161"/>
      <c r="D72" s="171"/>
      <c r="E72" s="156"/>
      <c r="F72" s="156"/>
      <c r="G72" s="170"/>
    </row>
    <row r="73" spans="1:7" ht="20.25" customHeight="1" x14ac:dyDescent="0.15">
      <c r="A73" s="161"/>
      <c r="D73" s="171"/>
      <c r="E73" s="156"/>
      <c r="F73" s="156"/>
      <c r="G73" s="170"/>
    </row>
    <row r="74" spans="1:7" ht="20.25" customHeight="1" x14ac:dyDescent="0.15">
      <c r="A74" s="161"/>
      <c r="D74" s="171"/>
      <c r="E74" s="156"/>
      <c r="F74" s="156"/>
      <c r="G74" s="170"/>
    </row>
    <row r="75" spans="1:7" ht="20.25" customHeight="1" x14ac:dyDescent="0.15">
      <c r="A75" s="161"/>
      <c r="D75" s="171"/>
      <c r="E75" s="156"/>
      <c r="F75" s="156"/>
      <c r="G75" s="170"/>
    </row>
    <row r="76" spans="1:7" ht="20.25" customHeight="1" x14ac:dyDescent="0.15">
      <c r="A76" s="161"/>
      <c r="D76" s="171"/>
      <c r="E76" s="156"/>
      <c r="F76" s="156"/>
      <c r="G76" s="170"/>
    </row>
    <row r="77" spans="1:7" ht="20.25" customHeight="1" x14ac:dyDescent="0.15">
      <c r="A77" s="161"/>
      <c r="D77" s="171"/>
      <c r="E77" s="156"/>
      <c r="F77" s="156"/>
      <c r="G77" s="170"/>
    </row>
    <row r="78" spans="1:7" ht="20.25" customHeight="1" x14ac:dyDescent="0.15">
      <c r="A78" s="161"/>
      <c r="D78" s="171"/>
      <c r="E78" s="156"/>
      <c r="F78" s="156"/>
      <c r="G78" s="170"/>
    </row>
    <row r="79" spans="1:7" ht="20.25" customHeight="1" x14ac:dyDescent="0.15">
      <c r="A79" s="161"/>
      <c r="D79" s="171"/>
      <c r="E79" s="156"/>
      <c r="F79" s="156"/>
      <c r="G79" s="170"/>
    </row>
    <row r="80" spans="1:7" ht="20.25" customHeight="1" x14ac:dyDescent="0.15">
      <c r="D80" s="171"/>
      <c r="E80" s="156"/>
      <c r="F80" s="156"/>
      <c r="G80" s="170"/>
    </row>
    <row r="81" spans="4:7" ht="20.25" customHeight="1" x14ac:dyDescent="0.15">
      <c r="D81" s="171"/>
      <c r="E81" s="156"/>
      <c r="F81" s="156"/>
      <c r="G81" s="170"/>
    </row>
    <row r="82" spans="4:7" ht="20.25" customHeight="1" x14ac:dyDescent="0.15">
      <c r="D82" s="171"/>
      <c r="E82" s="156"/>
      <c r="F82" s="156"/>
      <c r="G82" s="170"/>
    </row>
    <row r="83" spans="4:7" ht="20.25" customHeight="1" x14ac:dyDescent="0.15">
      <c r="D83" s="171"/>
      <c r="E83" s="156"/>
      <c r="F83" s="156"/>
      <c r="G83" s="170"/>
    </row>
    <row r="84" spans="4:7" ht="20.25" customHeight="1" x14ac:dyDescent="0.15">
      <c r="D84" s="171"/>
      <c r="E84" s="156"/>
      <c r="F84" s="156"/>
      <c r="G84" s="170"/>
    </row>
    <row r="85" spans="4:7" ht="20.25" customHeight="1" x14ac:dyDescent="0.15">
      <c r="D85" s="171"/>
      <c r="E85" s="156"/>
      <c r="F85" s="156"/>
      <c r="G85" s="170"/>
    </row>
    <row r="86" spans="4:7" ht="20.25" customHeight="1" x14ac:dyDescent="0.15">
      <c r="D86" s="171"/>
      <c r="E86" s="156"/>
      <c r="F86" s="156"/>
      <c r="G86" s="170"/>
    </row>
    <row r="87" spans="4:7" ht="20.25" customHeight="1" x14ac:dyDescent="0.15">
      <c r="D87" s="171"/>
      <c r="E87" s="156"/>
      <c r="F87" s="156"/>
      <c r="G87" s="170"/>
    </row>
    <row r="88" spans="4:7" ht="20.25" customHeight="1" x14ac:dyDescent="0.15">
      <c r="D88" s="171"/>
      <c r="E88" s="156"/>
      <c r="F88" s="156"/>
      <c r="G88" s="170"/>
    </row>
    <row r="89" spans="4:7" ht="20.25" customHeight="1" x14ac:dyDescent="0.15">
      <c r="D89" s="171"/>
      <c r="E89" s="156"/>
      <c r="F89" s="156"/>
    </row>
    <row r="90" spans="4:7" ht="20.25" customHeight="1" x14ac:dyDescent="0.15">
      <c r="D90" s="171"/>
      <c r="E90" s="156"/>
      <c r="F90" s="156"/>
    </row>
    <row r="91" spans="4:7" ht="20.25" customHeight="1" x14ac:dyDescent="0.15">
      <c r="D91" s="171"/>
      <c r="E91" s="156"/>
      <c r="F91" s="156"/>
    </row>
    <row r="92" spans="4:7" ht="20.25" customHeight="1" x14ac:dyDescent="0.15">
      <c r="D92" s="171"/>
      <c r="E92" s="156"/>
      <c r="F92" s="156"/>
    </row>
    <row r="93" spans="4:7" ht="20.25" customHeight="1" x14ac:dyDescent="0.15">
      <c r="D93" s="171"/>
      <c r="E93" s="156"/>
      <c r="F93" s="156"/>
    </row>
    <row r="94" spans="4:7" ht="20.25" customHeight="1" x14ac:dyDescent="0.15">
      <c r="D94" s="171"/>
      <c r="E94" s="156"/>
      <c r="F94" s="156">
        <f t="shared" ref="F94:F110" si="0">F93+C94</f>
        <v>0</v>
      </c>
    </row>
    <row r="95" spans="4:7" ht="20.25" customHeight="1" x14ac:dyDescent="0.15">
      <c r="D95" s="171"/>
      <c r="E95" s="156"/>
      <c r="F95" s="156">
        <f t="shared" si="0"/>
        <v>0</v>
      </c>
    </row>
    <row r="96" spans="4:7" ht="20.25" customHeight="1" x14ac:dyDescent="0.15">
      <c r="D96" s="171"/>
      <c r="E96" s="156"/>
      <c r="F96" s="156">
        <f t="shared" si="0"/>
        <v>0</v>
      </c>
    </row>
    <row r="97" spans="4:6" ht="20.25" customHeight="1" x14ac:dyDescent="0.15">
      <c r="D97" s="171"/>
      <c r="E97" s="156"/>
      <c r="F97" s="156">
        <f t="shared" si="0"/>
        <v>0</v>
      </c>
    </row>
    <row r="98" spans="4:6" ht="20.25" customHeight="1" x14ac:dyDescent="0.15">
      <c r="D98" s="171"/>
      <c r="E98" s="156"/>
      <c r="F98" s="156">
        <f t="shared" si="0"/>
        <v>0</v>
      </c>
    </row>
    <row r="99" spans="4:6" ht="20.25" customHeight="1" x14ac:dyDescent="0.15">
      <c r="D99" s="171"/>
      <c r="E99" s="156"/>
      <c r="F99" s="156">
        <f t="shared" si="0"/>
        <v>0</v>
      </c>
    </row>
    <row r="100" spans="4:6" ht="20.25" customHeight="1" x14ac:dyDescent="0.15">
      <c r="D100" s="171"/>
      <c r="E100" s="156"/>
      <c r="F100" s="156">
        <f t="shared" si="0"/>
        <v>0</v>
      </c>
    </row>
    <row r="101" spans="4:6" ht="20.25" customHeight="1" x14ac:dyDescent="0.15">
      <c r="D101" s="171"/>
      <c r="E101" s="156"/>
      <c r="F101" s="156">
        <f t="shared" si="0"/>
        <v>0</v>
      </c>
    </row>
    <row r="102" spans="4:6" ht="20.25" customHeight="1" x14ac:dyDescent="0.15">
      <c r="D102" s="171"/>
      <c r="E102" s="156"/>
      <c r="F102" s="156">
        <f t="shared" si="0"/>
        <v>0</v>
      </c>
    </row>
    <row r="103" spans="4:6" ht="20.25" customHeight="1" x14ac:dyDescent="0.15">
      <c r="D103" s="171"/>
      <c r="E103" s="156"/>
      <c r="F103" s="156">
        <f t="shared" si="0"/>
        <v>0</v>
      </c>
    </row>
    <row r="104" spans="4:6" ht="20.25" customHeight="1" x14ac:dyDescent="0.15">
      <c r="D104" s="171"/>
      <c r="E104" s="156"/>
      <c r="F104" s="156">
        <f t="shared" si="0"/>
        <v>0</v>
      </c>
    </row>
    <row r="105" spans="4:6" ht="20.25" customHeight="1" x14ac:dyDescent="0.15">
      <c r="D105" s="171"/>
      <c r="E105" s="156"/>
      <c r="F105" s="156">
        <f t="shared" si="0"/>
        <v>0</v>
      </c>
    </row>
    <row r="106" spans="4:6" ht="20.25" customHeight="1" x14ac:dyDescent="0.15">
      <c r="D106" s="171"/>
      <c r="E106" s="156"/>
      <c r="F106" s="156">
        <f t="shared" si="0"/>
        <v>0</v>
      </c>
    </row>
    <row r="107" spans="4:6" ht="20.25" customHeight="1" x14ac:dyDescent="0.15">
      <c r="D107" s="171"/>
      <c r="E107" s="156"/>
      <c r="F107" s="156">
        <f t="shared" si="0"/>
        <v>0</v>
      </c>
    </row>
    <row r="108" spans="4:6" ht="20.25" customHeight="1" x14ac:dyDescent="0.15">
      <c r="D108" s="171"/>
      <c r="E108" s="156"/>
      <c r="F108" s="156">
        <f t="shared" si="0"/>
        <v>0</v>
      </c>
    </row>
    <row r="109" spans="4:6" ht="20.25" customHeight="1" x14ac:dyDescent="0.15">
      <c r="D109" s="171"/>
      <c r="E109" s="156"/>
      <c r="F109" s="156">
        <f t="shared" si="0"/>
        <v>0</v>
      </c>
    </row>
    <row r="110" spans="4:6" ht="20.25" customHeight="1" x14ac:dyDescent="0.15">
      <c r="D110" s="171"/>
      <c r="E110" s="156"/>
      <c r="F110" s="156">
        <f t="shared" si="0"/>
        <v>0</v>
      </c>
    </row>
  </sheetData>
  <sheetProtection selectLockedCells="1" selectUnlockedCells="1"/>
  <mergeCells count="1">
    <mergeCell ref="A1:F1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N70"/>
  <sheetViews>
    <sheetView zoomScale="65" zoomScaleNormal="65" workbookViewId="0">
      <selection activeCell="F5" sqref="F5"/>
    </sheetView>
  </sheetViews>
  <sheetFormatPr baseColWidth="10" defaultColWidth="11" defaultRowHeight="13" x14ac:dyDescent="0.15"/>
  <cols>
    <col min="1" max="1" width="10.83203125" style="143" customWidth="1"/>
    <col min="2" max="2" width="51.83203125" style="144" customWidth="1"/>
    <col min="3" max="3" width="16.1640625" style="172" customWidth="1"/>
    <col min="4" max="4" width="6.83203125" style="146" customWidth="1"/>
    <col min="5" max="5" width="19.1640625" style="144" customWidth="1"/>
    <col min="6" max="6" width="16.1640625" style="144" customWidth="1"/>
    <col min="7" max="7" width="13.1640625" style="144" customWidth="1"/>
    <col min="8" max="8" width="19.83203125" style="144" customWidth="1"/>
    <col min="9" max="16384" width="11" style="144"/>
  </cols>
  <sheetData>
    <row r="1" spans="1:14" ht="20.25" customHeight="1" x14ac:dyDescent="0.2">
      <c r="A1" s="395" t="s">
        <v>66</v>
      </c>
      <c r="B1" s="395"/>
      <c r="C1" s="395"/>
      <c r="D1" s="395"/>
      <c r="E1" s="395"/>
      <c r="F1" s="395"/>
    </row>
    <row r="2" spans="1:14" ht="20.25" customHeight="1" x14ac:dyDescent="0.15">
      <c r="A2" s="147" t="s">
        <v>0</v>
      </c>
      <c r="B2" s="148" t="s">
        <v>1</v>
      </c>
      <c r="C2" s="174" t="s">
        <v>49</v>
      </c>
      <c r="D2" s="150"/>
      <c r="E2" s="148" t="s">
        <v>60</v>
      </c>
      <c r="F2" s="148" t="s">
        <v>50</v>
      </c>
      <c r="G2" s="148" t="s">
        <v>56</v>
      </c>
      <c r="H2" s="148" t="s">
        <v>57</v>
      </c>
      <c r="I2" s="148"/>
      <c r="J2" s="148"/>
    </row>
    <row r="3" spans="1:14" ht="20.25" customHeight="1" x14ac:dyDescent="0.15">
      <c r="A3" s="272"/>
      <c r="B3" s="242"/>
      <c r="C3" s="282"/>
      <c r="D3" s="159"/>
      <c r="E3" s="160"/>
      <c r="F3" s="160"/>
      <c r="G3" s="156"/>
      <c r="H3" s="157"/>
      <c r="I3" s="156"/>
      <c r="J3" s="156"/>
      <c r="K3" s="156"/>
      <c r="L3" s="156"/>
      <c r="M3" s="162"/>
      <c r="N3" s="162"/>
    </row>
    <row r="4" spans="1:14" ht="18" customHeight="1" x14ac:dyDescent="0.15">
      <c r="A4" s="151"/>
      <c r="B4" s="152"/>
      <c r="C4" s="175"/>
      <c r="D4" s="159"/>
      <c r="E4" s="160"/>
      <c r="F4" s="160"/>
      <c r="G4" s="156"/>
      <c r="H4" s="156"/>
      <c r="I4" s="156"/>
      <c r="J4" s="156"/>
      <c r="K4" s="156"/>
      <c r="L4" s="156"/>
    </row>
    <row r="5" spans="1:14" s="206" customFormat="1" ht="20.25" customHeight="1" x14ac:dyDescent="0.15">
      <c r="A5" s="200"/>
      <c r="B5" s="201" t="s">
        <v>108</v>
      </c>
      <c r="D5" s="203"/>
      <c r="E5" s="204"/>
      <c r="F5" s="202">
        <f>SUM(C3:C4)</f>
        <v>0</v>
      </c>
      <c r="G5" s="205"/>
    </row>
    <row r="6" spans="1:14" ht="20.25" customHeight="1" x14ac:dyDescent="0.15">
      <c r="B6" s="152"/>
      <c r="D6" s="171"/>
      <c r="E6" s="156"/>
      <c r="F6" s="156"/>
      <c r="G6" s="170"/>
    </row>
    <row r="7" spans="1:14" ht="20.25" customHeight="1" x14ac:dyDescent="0.15">
      <c r="B7" s="152"/>
      <c r="D7" s="171"/>
      <c r="E7" s="156"/>
      <c r="F7" s="156"/>
      <c r="G7" s="170"/>
    </row>
    <row r="8" spans="1:14" ht="20.25" customHeight="1" x14ac:dyDescent="0.15">
      <c r="B8" s="152"/>
      <c r="D8" s="171"/>
      <c r="E8" s="156"/>
      <c r="F8" s="156"/>
      <c r="G8" s="170"/>
    </row>
    <row r="9" spans="1:14" ht="20.25" customHeight="1" x14ac:dyDescent="0.15">
      <c r="B9" s="152"/>
      <c r="D9" s="171"/>
      <c r="E9" s="156"/>
      <c r="F9" s="156"/>
      <c r="G9" s="170"/>
    </row>
    <row r="10" spans="1:14" ht="20.25" customHeight="1" x14ac:dyDescent="0.15">
      <c r="B10" s="152"/>
      <c r="D10" s="171"/>
      <c r="E10" s="156"/>
      <c r="F10" s="156"/>
      <c r="G10" s="170"/>
    </row>
    <row r="11" spans="1:14" ht="20.25" customHeight="1" x14ac:dyDescent="0.15">
      <c r="B11" s="152"/>
      <c r="D11" s="171"/>
      <c r="E11" s="156"/>
      <c r="F11" s="156"/>
      <c r="G11" s="170"/>
    </row>
    <row r="12" spans="1:14" ht="20.25" customHeight="1" x14ac:dyDescent="0.15">
      <c r="B12" s="152"/>
      <c r="D12" s="171"/>
      <c r="E12" s="156"/>
      <c r="F12" s="156"/>
      <c r="G12" s="170"/>
    </row>
    <row r="13" spans="1:14" ht="20.25" customHeight="1" x14ac:dyDescent="0.15">
      <c r="B13" s="152"/>
      <c r="D13" s="171"/>
      <c r="E13" s="156"/>
      <c r="F13" s="156"/>
      <c r="G13" s="170"/>
    </row>
    <row r="14" spans="1:14" ht="20.25" customHeight="1" x14ac:dyDescent="0.15">
      <c r="A14" s="161"/>
      <c r="B14" s="152"/>
      <c r="D14" s="171"/>
      <c r="E14" s="156"/>
      <c r="F14" s="156"/>
      <c r="G14" s="170"/>
    </row>
    <row r="15" spans="1:14" ht="20.25" customHeight="1" x14ac:dyDescent="0.15">
      <c r="A15" s="161"/>
      <c r="D15" s="171"/>
      <c r="E15" s="156"/>
      <c r="F15" s="156"/>
      <c r="G15" s="170"/>
    </row>
    <row r="16" spans="1:14" ht="20.25" customHeight="1" x14ac:dyDescent="0.15">
      <c r="A16" s="161"/>
      <c r="B16" s="170"/>
      <c r="D16" s="171"/>
      <c r="E16" s="156"/>
      <c r="F16" s="156"/>
      <c r="G16" s="170"/>
    </row>
    <row r="17" spans="1:7" ht="20.25" customHeight="1" x14ac:dyDescent="0.15">
      <c r="A17" s="161"/>
      <c r="D17" s="171"/>
      <c r="E17" s="156"/>
      <c r="F17" s="156"/>
      <c r="G17" s="165"/>
    </row>
    <row r="18" spans="1:7" ht="20.25" customHeight="1" x14ac:dyDescent="0.15">
      <c r="A18" s="161"/>
      <c r="D18" s="171"/>
      <c r="E18" s="156"/>
      <c r="F18" s="156"/>
      <c r="G18" s="165"/>
    </row>
    <row r="19" spans="1:7" ht="20.25" customHeight="1" x14ac:dyDescent="0.15">
      <c r="A19" s="161"/>
      <c r="D19" s="171"/>
      <c r="E19" s="156"/>
      <c r="F19" s="156"/>
      <c r="G19" s="165"/>
    </row>
    <row r="20" spans="1:7" ht="20.25" customHeight="1" x14ac:dyDescent="0.15">
      <c r="A20" s="161"/>
      <c r="D20" s="171"/>
      <c r="E20" s="156"/>
      <c r="F20" s="156"/>
      <c r="G20" s="165"/>
    </row>
    <row r="21" spans="1:7" ht="20.25" customHeight="1" x14ac:dyDescent="0.15">
      <c r="A21" s="161"/>
      <c r="D21" s="171"/>
      <c r="E21" s="156"/>
      <c r="F21" s="156"/>
      <c r="G21" s="170"/>
    </row>
    <row r="22" spans="1:7" ht="20.25" customHeight="1" x14ac:dyDescent="0.15">
      <c r="A22" s="161"/>
      <c r="D22" s="171"/>
      <c r="E22" s="156"/>
      <c r="F22" s="156"/>
      <c r="G22" s="170"/>
    </row>
    <row r="23" spans="1:7" ht="20.25" customHeight="1" x14ac:dyDescent="0.15">
      <c r="A23" s="161"/>
      <c r="D23" s="171"/>
      <c r="E23" s="156"/>
      <c r="F23" s="156"/>
      <c r="G23" s="170"/>
    </row>
    <row r="24" spans="1:7" ht="20.25" customHeight="1" x14ac:dyDescent="0.15">
      <c r="A24" s="161"/>
      <c r="D24" s="171"/>
      <c r="E24" s="156"/>
      <c r="F24" s="156"/>
      <c r="G24" s="170"/>
    </row>
    <row r="25" spans="1:7" ht="20.25" customHeight="1" x14ac:dyDescent="0.15">
      <c r="A25" s="161"/>
      <c r="D25" s="171"/>
      <c r="E25" s="156"/>
      <c r="F25" s="156"/>
      <c r="G25" s="170"/>
    </row>
    <row r="26" spans="1:7" ht="20.25" customHeight="1" x14ac:dyDescent="0.15">
      <c r="A26" s="161"/>
      <c r="D26" s="171"/>
      <c r="E26" s="156"/>
      <c r="F26" s="156"/>
      <c r="G26" s="170"/>
    </row>
    <row r="27" spans="1:7" ht="20.25" customHeight="1" x14ac:dyDescent="0.15">
      <c r="A27" s="161"/>
      <c r="D27" s="171"/>
      <c r="E27" s="156"/>
      <c r="F27" s="156"/>
      <c r="G27" s="170"/>
    </row>
    <row r="28" spans="1:7" ht="20.25" customHeight="1" x14ac:dyDescent="0.15">
      <c r="A28" s="161"/>
      <c r="D28" s="171"/>
      <c r="E28" s="156"/>
      <c r="F28" s="156"/>
      <c r="G28" s="170"/>
    </row>
    <row r="29" spans="1:7" ht="20.25" customHeight="1" x14ac:dyDescent="0.15">
      <c r="A29" s="161"/>
      <c r="D29" s="171"/>
      <c r="E29" s="156"/>
      <c r="F29" s="156"/>
      <c r="G29" s="170"/>
    </row>
    <row r="30" spans="1:7" ht="20.25" customHeight="1" x14ac:dyDescent="0.15">
      <c r="A30" s="161"/>
      <c r="D30" s="171"/>
      <c r="E30" s="156"/>
      <c r="F30" s="156"/>
      <c r="G30" s="170"/>
    </row>
    <row r="31" spans="1:7" ht="20.25" customHeight="1" x14ac:dyDescent="0.15">
      <c r="A31" s="161"/>
      <c r="D31" s="171"/>
      <c r="E31" s="156"/>
      <c r="F31" s="156"/>
      <c r="G31" s="170"/>
    </row>
    <row r="32" spans="1:7" ht="20.25" customHeight="1" x14ac:dyDescent="0.15">
      <c r="A32" s="161"/>
      <c r="D32" s="171"/>
      <c r="E32" s="156"/>
      <c r="F32" s="156"/>
      <c r="G32" s="170"/>
    </row>
    <row r="33" spans="1:7" ht="20.25" customHeight="1" x14ac:dyDescent="0.15">
      <c r="A33" s="161"/>
      <c r="D33" s="171"/>
      <c r="E33" s="156"/>
      <c r="F33" s="156"/>
      <c r="G33" s="170"/>
    </row>
    <row r="34" spans="1:7" ht="20.25" customHeight="1" x14ac:dyDescent="0.15">
      <c r="A34" s="161"/>
      <c r="D34" s="171"/>
      <c r="E34" s="156"/>
      <c r="F34" s="156"/>
      <c r="G34" s="170"/>
    </row>
    <row r="35" spans="1:7" ht="20.25" customHeight="1" x14ac:dyDescent="0.15">
      <c r="A35" s="161"/>
      <c r="D35" s="171"/>
      <c r="E35" s="156"/>
      <c r="F35" s="156"/>
      <c r="G35" s="170"/>
    </row>
    <row r="36" spans="1:7" ht="20.25" customHeight="1" x14ac:dyDescent="0.15">
      <c r="A36" s="161"/>
      <c r="D36" s="171"/>
      <c r="E36" s="156"/>
      <c r="F36" s="156"/>
      <c r="G36" s="170"/>
    </row>
    <row r="37" spans="1:7" ht="20.25" customHeight="1" x14ac:dyDescent="0.15">
      <c r="A37" s="161"/>
      <c r="D37" s="171"/>
      <c r="E37" s="156"/>
      <c r="F37" s="156"/>
      <c r="G37" s="170"/>
    </row>
    <row r="38" spans="1:7" ht="20.25" customHeight="1" x14ac:dyDescent="0.15">
      <c r="A38" s="161"/>
      <c r="D38" s="171"/>
      <c r="E38" s="156"/>
      <c r="F38" s="156"/>
      <c r="G38" s="170"/>
    </row>
    <row r="39" spans="1:7" ht="20.25" customHeight="1" x14ac:dyDescent="0.15">
      <c r="A39" s="161"/>
      <c r="D39" s="171"/>
      <c r="E39" s="156"/>
      <c r="F39" s="156"/>
      <c r="G39" s="170"/>
    </row>
    <row r="40" spans="1:7" ht="20.25" customHeight="1" x14ac:dyDescent="0.15">
      <c r="D40" s="171"/>
      <c r="E40" s="156"/>
      <c r="F40" s="156"/>
      <c r="G40" s="170"/>
    </row>
    <row r="41" spans="1:7" ht="20.25" customHeight="1" x14ac:dyDescent="0.15">
      <c r="D41" s="171"/>
      <c r="E41" s="156"/>
      <c r="F41" s="156"/>
      <c r="G41" s="170"/>
    </row>
    <row r="42" spans="1:7" ht="20.25" customHeight="1" x14ac:dyDescent="0.15">
      <c r="D42" s="171"/>
      <c r="E42" s="156"/>
      <c r="F42" s="156"/>
      <c r="G42" s="170"/>
    </row>
    <row r="43" spans="1:7" ht="20.25" customHeight="1" x14ac:dyDescent="0.15">
      <c r="D43" s="171"/>
      <c r="E43" s="156"/>
      <c r="F43" s="156"/>
      <c r="G43" s="170"/>
    </row>
    <row r="44" spans="1:7" ht="20.25" customHeight="1" x14ac:dyDescent="0.15">
      <c r="D44" s="171"/>
      <c r="E44" s="156"/>
      <c r="F44" s="156"/>
      <c r="G44" s="170"/>
    </row>
    <row r="45" spans="1:7" ht="20.25" customHeight="1" x14ac:dyDescent="0.15">
      <c r="D45" s="171"/>
      <c r="E45" s="156"/>
      <c r="F45" s="156"/>
      <c r="G45" s="170"/>
    </row>
    <row r="46" spans="1:7" ht="20.25" customHeight="1" x14ac:dyDescent="0.15">
      <c r="D46" s="171"/>
      <c r="E46" s="156"/>
      <c r="F46" s="156"/>
      <c r="G46" s="170"/>
    </row>
    <row r="47" spans="1:7" ht="20.25" customHeight="1" x14ac:dyDescent="0.15">
      <c r="D47" s="171"/>
      <c r="E47" s="156"/>
      <c r="F47" s="156"/>
      <c r="G47" s="170"/>
    </row>
    <row r="48" spans="1:7" ht="20.25" customHeight="1" x14ac:dyDescent="0.15">
      <c r="D48" s="171"/>
      <c r="E48" s="156"/>
      <c r="F48" s="156"/>
      <c r="G48" s="170"/>
    </row>
    <row r="49" spans="4:6" ht="20.25" customHeight="1" x14ac:dyDescent="0.15">
      <c r="D49" s="171"/>
      <c r="E49" s="156"/>
      <c r="F49" s="156"/>
    </row>
    <row r="50" spans="4:6" ht="20.25" customHeight="1" x14ac:dyDescent="0.15">
      <c r="D50" s="171"/>
      <c r="E50" s="156"/>
      <c r="F50" s="156"/>
    </row>
    <row r="51" spans="4:6" ht="20.25" customHeight="1" x14ac:dyDescent="0.15">
      <c r="D51" s="171"/>
      <c r="E51" s="156"/>
      <c r="F51" s="156"/>
    </row>
    <row r="52" spans="4:6" ht="20.25" customHeight="1" x14ac:dyDescent="0.15">
      <c r="D52" s="171"/>
      <c r="E52" s="156"/>
      <c r="F52" s="156"/>
    </row>
    <row r="53" spans="4:6" ht="20.25" customHeight="1" x14ac:dyDescent="0.15">
      <c r="D53" s="171"/>
      <c r="E53" s="156"/>
      <c r="F53" s="156"/>
    </row>
    <row r="54" spans="4:6" ht="20.25" customHeight="1" x14ac:dyDescent="0.15">
      <c r="D54" s="171"/>
      <c r="E54" s="156"/>
      <c r="F54" s="156">
        <f t="shared" ref="F54:F70" si="0">F53+C54</f>
        <v>0</v>
      </c>
    </row>
    <row r="55" spans="4:6" ht="20.25" customHeight="1" x14ac:dyDescent="0.15">
      <c r="D55" s="171"/>
      <c r="E55" s="156"/>
      <c r="F55" s="156">
        <f t="shared" si="0"/>
        <v>0</v>
      </c>
    </row>
    <row r="56" spans="4:6" ht="20.25" customHeight="1" x14ac:dyDescent="0.15">
      <c r="D56" s="171"/>
      <c r="E56" s="156"/>
      <c r="F56" s="156">
        <f t="shared" si="0"/>
        <v>0</v>
      </c>
    </row>
    <row r="57" spans="4:6" ht="20.25" customHeight="1" x14ac:dyDescent="0.15">
      <c r="D57" s="171"/>
      <c r="E57" s="156"/>
      <c r="F57" s="156">
        <f t="shared" si="0"/>
        <v>0</v>
      </c>
    </row>
    <row r="58" spans="4:6" ht="20.25" customHeight="1" x14ac:dyDescent="0.15">
      <c r="D58" s="171"/>
      <c r="E58" s="156"/>
      <c r="F58" s="156">
        <f t="shared" si="0"/>
        <v>0</v>
      </c>
    </row>
    <row r="59" spans="4:6" ht="20.25" customHeight="1" x14ac:dyDescent="0.15">
      <c r="D59" s="171"/>
      <c r="E59" s="156"/>
      <c r="F59" s="156">
        <f t="shared" si="0"/>
        <v>0</v>
      </c>
    </row>
    <row r="60" spans="4:6" ht="20.25" customHeight="1" x14ac:dyDescent="0.15">
      <c r="D60" s="171"/>
      <c r="E60" s="156"/>
      <c r="F60" s="156">
        <f t="shared" si="0"/>
        <v>0</v>
      </c>
    </row>
    <row r="61" spans="4:6" ht="20.25" customHeight="1" x14ac:dyDescent="0.15">
      <c r="D61" s="171"/>
      <c r="E61" s="156"/>
      <c r="F61" s="156">
        <f t="shared" si="0"/>
        <v>0</v>
      </c>
    </row>
    <row r="62" spans="4:6" ht="20.25" customHeight="1" x14ac:dyDescent="0.15">
      <c r="D62" s="171"/>
      <c r="E62" s="156"/>
      <c r="F62" s="156">
        <f t="shared" si="0"/>
        <v>0</v>
      </c>
    </row>
    <row r="63" spans="4:6" ht="20.25" customHeight="1" x14ac:dyDescent="0.15">
      <c r="D63" s="171"/>
      <c r="E63" s="156"/>
      <c r="F63" s="156">
        <f t="shared" si="0"/>
        <v>0</v>
      </c>
    </row>
    <row r="64" spans="4:6" ht="20.25" customHeight="1" x14ac:dyDescent="0.15">
      <c r="D64" s="171"/>
      <c r="E64" s="156"/>
      <c r="F64" s="156">
        <f t="shared" si="0"/>
        <v>0</v>
      </c>
    </row>
    <row r="65" spans="4:6" ht="20.25" customHeight="1" x14ac:dyDescent="0.15">
      <c r="D65" s="171"/>
      <c r="E65" s="156"/>
      <c r="F65" s="156">
        <f t="shared" si="0"/>
        <v>0</v>
      </c>
    </row>
    <row r="66" spans="4:6" ht="20.25" customHeight="1" x14ac:dyDescent="0.15">
      <c r="D66" s="171"/>
      <c r="E66" s="156"/>
      <c r="F66" s="156">
        <f t="shared" si="0"/>
        <v>0</v>
      </c>
    </row>
    <row r="67" spans="4:6" ht="20.25" customHeight="1" x14ac:dyDescent="0.15">
      <c r="D67" s="171"/>
      <c r="E67" s="156"/>
      <c r="F67" s="156">
        <f t="shared" si="0"/>
        <v>0</v>
      </c>
    </row>
    <row r="68" spans="4:6" ht="20.25" customHeight="1" x14ac:dyDescent="0.15">
      <c r="D68" s="171"/>
      <c r="E68" s="156"/>
      <c r="F68" s="156">
        <f t="shared" si="0"/>
        <v>0</v>
      </c>
    </row>
    <row r="69" spans="4:6" ht="20.25" customHeight="1" x14ac:dyDescent="0.15">
      <c r="D69" s="171"/>
      <c r="E69" s="156"/>
      <c r="F69" s="156">
        <f t="shared" si="0"/>
        <v>0</v>
      </c>
    </row>
    <row r="70" spans="4:6" ht="20.25" customHeight="1" x14ac:dyDescent="0.15">
      <c r="D70" s="171"/>
      <c r="E70" s="156"/>
      <c r="F70" s="156">
        <f t="shared" si="0"/>
        <v>0</v>
      </c>
    </row>
  </sheetData>
  <sheetProtection selectLockedCells="1" selectUnlockedCells="1"/>
  <mergeCells count="1">
    <mergeCell ref="A1:F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7"/>
  <sheetViews>
    <sheetView zoomScale="65" zoomScaleNormal="65" workbookViewId="0">
      <selection activeCell="B8" sqref="B8"/>
    </sheetView>
  </sheetViews>
  <sheetFormatPr baseColWidth="10" defaultColWidth="10.1640625" defaultRowHeight="13" x14ac:dyDescent="0.15"/>
  <cols>
    <col min="1" max="1" width="17.5" style="152" customWidth="1"/>
    <col min="2" max="2" width="40.6640625" style="152" customWidth="1"/>
    <col min="3" max="3" width="15.33203125" style="152" customWidth="1"/>
    <col min="4" max="7" width="10.1640625" style="152"/>
    <col min="8" max="8" width="19.1640625" style="152" customWidth="1"/>
    <col min="9" max="16384" width="10.1640625" style="152"/>
  </cols>
  <sheetData>
    <row r="1" spans="1:14" ht="26.25" customHeight="1" x14ac:dyDescent="0.2">
      <c r="A1" s="395" t="s">
        <v>66</v>
      </c>
      <c r="B1" s="395"/>
      <c r="C1" s="395"/>
      <c r="D1" s="395"/>
      <c r="E1" s="395"/>
      <c r="F1" s="395"/>
    </row>
    <row r="2" spans="1:14" s="146" customFormat="1" ht="28.5" customHeight="1" x14ac:dyDescent="0.15">
      <c r="A2" s="147" t="s">
        <v>0</v>
      </c>
      <c r="B2" s="148" t="s">
        <v>1</v>
      </c>
      <c r="C2" s="182" t="s">
        <v>49</v>
      </c>
      <c r="D2" s="150"/>
      <c r="E2" s="148" t="s">
        <v>60</v>
      </c>
      <c r="F2" s="148" t="s">
        <v>50</v>
      </c>
      <c r="G2" s="148" t="s">
        <v>56</v>
      </c>
      <c r="H2" s="148" t="s">
        <v>57</v>
      </c>
    </row>
    <row r="3" spans="1:14" ht="30.75" customHeight="1" x14ac:dyDescent="0.15">
      <c r="A3" s="272"/>
      <c r="B3" s="1"/>
      <c r="C3" s="282"/>
      <c r="D3" s="207"/>
      <c r="E3" s="208"/>
      <c r="F3" s="209"/>
      <c r="G3" s="210"/>
      <c r="H3" s="210"/>
      <c r="I3" s="210"/>
      <c r="J3" s="210"/>
      <c r="K3" s="208"/>
      <c r="L3" s="211"/>
      <c r="M3" s="158"/>
      <c r="N3" s="212"/>
    </row>
    <row r="4" spans="1:14" s="144" customFormat="1" ht="21.75" customHeight="1" x14ac:dyDescent="0.15">
      <c r="A4" s="159"/>
      <c r="B4" s="160"/>
      <c r="C4" s="160"/>
      <c r="D4" s="160"/>
      <c r="E4" s="164"/>
      <c r="F4" s="157"/>
      <c r="G4" s="156"/>
      <c r="H4" s="156"/>
      <c r="I4" s="156"/>
      <c r="J4" s="156"/>
      <c r="K4" s="164"/>
      <c r="L4" s="213"/>
      <c r="M4" s="162"/>
      <c r="N4" s="214"/>
    </row>
    <row r="5" spans="1:14" ht="20.5" customHeight="1" x14ac:dyDescent="0.15">
      <c r="A5" s="210"/>
      <c r="B5" s="215"/>
      <c r="C5" s="208"/>
      <c r="D5" s="216"/>
    </row>
    <row r="6" spans="1:14" ht="20.5" customHeight="1" x14ac:dyDescent="0.15">
      <c r="A6" s="210"/>
      <c r="B6" s="215"/>
      <c r="C6" s="208"/>
      <c r="D6" s="216"/>
    </row>
    <row r="7" spans="1:14" ht="26.25" customHeight="1" x14ac:dyDescent="0.15">
      <c r="A7" s="185"/>
      <c r="B7" s="177" t="s">
        <v>107</v>
      </c>
      <c r="C7" s="186"/>
      <c r="D7" s="177"/>
      <c r="E7" s="177"/>
      <c r="F7" s="180">
        <f>SUM(C3:C5)</f>
        <v>0</v>
      </c>
      <c r="G7" s="177"/>
      <c r="H7" s="177"/>
    </row>
  </sheetData>
  <sheetProtection selectLockedCells="1" selectUnlockedCells="1"/>
  <mergeCells count="1">
    <mergeCell ref="A1:F1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Roman,Normale"&amp;12&amp;A</oddHeader>
    <oddFooter>&amp;C&amp;"Times New Roman,Normale"&amp;12Pagina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G33"/>
  <sheetViews>
    <sheetView topLeftCell="A5" zoomScale="139" zoomScaleNormal="65" workbookViewId="0">
      <selection activeCell="D25" sqref="D25"/>
    </sheetView>
  </sheetViews>
  <sheetFormatPr baseColWidth="10" defaultColWidth="9" defaultRowHeight="13" x14ac:dyDescent="0.15"/>
  <cols>
    <col min="1" max="1" width="4" style="12" customWidth="1"/>
    <col min="2" max="2" width="39.1640625" style="12" customWidth="1"/>
    <col min="3" max="3" width="13.6640625" style="12" customWidth="1"/>
    <col min="4" max="4" width="16.1640625" style="12" customWidth="1"/>
    <col min="5" max="5" width="34.1640625" style="13" customWidth="1"/>
    <col min="6" max="6" width="13.6640625" style="12" customWidth="1"/>
    <col min="7" max="7" width="16.83203125" style="12" customWidth="1"/>
    <col min="8" max="8" width="9" style="12"/>
    <col min="9" max="9" width="14.5" style="12" customWidth="1"/>
    <col min="10" max="16384" width="9" style="12"/>
  </cols>
  <sheetData>
    <row r="1" spans="2:7" ht="28.5" customHeight="1" x14ac:dyDescent="0.2">
      <c r="B1" s="387" t="s">
        <v>18</v>
      </c>
      <c r="C1" s="387"/>
      <c r="D1" s="387"/>
      <c r="E1" s="387"/>
      <c r="F1" s="387"/>
      <c r="G1" s="387"/>
    </row>
    <row r="2" spans="2:7" ht="12.75" customHeight="1" x14ac:dyDescent="0.15">
      <c r="B2" s="388" t="s">
        <v>97</v>
      </c>
      <c r="C2" s="388"/>
      <c r="D2" s="388"/>
      <c r="E2" s="388"/>
      <c r="F2" s="388"/>
      <c r="G2" s="388"/>
    </row>
    <row r="3" spans="2:7" ht="41.25" customHeight="1" x14ac:dyDescent="0.2">
      <c r="B3" s="389" t="s">
        <v>19</v>
      </c>
      <c r="C3" s="389"/>
      <c r="D3" s="389"/>
      <c r="E3" s="389"/>
      <c r="F3" s="389"/>
      <c r="G3" s="389"/>
    </row>
    <row r="5" spans="2:7" ht="25.5" customHeight="1" x14ac:dyDescent="0.2">
      <c r="B5" s="390" t="s">
        <v>20</v>
      </c>
      <c r="C5" s="390"/>
      <c r="D5" s="390"/>
      <c r="E5" s="391" t="s">
        <v>2</v>
      </c>
      <c r="F5" s="391"/>
      <c r="G5" s="391"/>
    </row>
    <row r="6" spans="2:7" ht="15.75" customHeight="1" x14ac:dyDescent="0.15">
      <c r="B6" s="14" t="s">
        <v>21</v>
      </c>
      <c r="C6" s="15"/>
      <c r="D6" s="16">
        <f>C8</f>
        <v>285</v>
      </c>
      <c r="E6" s="17" t="s">
        <v>22</v>
      </c>
      <c r="F6" s="18"/>
      <c r="G6" s="19">
        <f>SUM(F7,F8)</f>
        <v>389.5</v>
      </c>
    </row>
    <row r="7" spans="2:7" ht="15.75" customHeight="1" x14ac:dyDescent="0.15">
      <c r="B7" s="14"/>
      <c r="C7" s="325"/>
      <c r="D7" s="16"/>
      <c r="E7" s="20" t="s">
        <v>23</v>
      </c>
      <c r="F7" s="18">
        <f>'Spese prestazioni occasionali'!F4</f>
        <v>366</v>
      </c>
      <c r="G7" s="19"/>
    </row>
    <row r="8" spans="2:7" ht="15.75" customHeight="1" x14ac:dyDescent="0.2">
      <c r="B8" s="21" t="s">
        <v>24</v>
      </c>
      <c r="C8" s="382">
        <f>Sintetico!D88</f>
        <v>285</v>
      </c>
      <c r="D8" s="22"/>
      <c r="E8" s="23" t="s">
        <v>25</v>
      </c>
      <c r="F8" s="18">
        <f>'Spese materiale e cancelleria'!F6</f>
        <v>23.5</v>
      </c>
      <c r="G8" s="19"/>
    </row>
    <row r="9" spans="2:7" ht="15.75" customHeight="1" x14ac:dyDescent="0.15">
      <c r="B9" s="14" t="s">
        <v>26</v>
      </c>
      <c r="C9" s="325"/>
      <c r="D9" s="16">
        <f>SUM(C10:C11)</f>
        <v>136.26</v>
      </c>
      <c r="E9" s="17" t="s">
        <v>27</v>
      </c>
      <c r="F9" s="327"/>
      <c r="G9" s="19">
        <f>F10</f>
        <v>0</v>
      </c>
    </row>
    <row r="10" spans="2:7" ht="15.75" customHeight="1" x14ac:dyDescent="0.2">
      <c r="B10" s="24" t="s">
        <v>28</v>
      </c>
      <c r="C10" s="326">
        <f>Sintetico!D89</f>
        <v>136.26</v>
      </c>
      <c r="D10" s="22"/>
      <c r="E10" s="26" t="s">
        <v>29</v>
      </c>
      <c r="F10" s="327">
        <f>'Racconta fondi'!F6</f>
        <v>0</v>
      </c>
      <c r="G10" s="19"/>
    </row>
    <row r="11" spans="2:7" ht="15.75" customHeight="1" x14ac:dyDescent="0.2">
      <c r="B11" s="24" t="s">
        <v>30</v>
      </c>
      <c r="C11" s="326">
        <f>Sintetico!F84</f>
        <v>0</v>
      </c>
      <c r="D11" s="22"/>
      <c r="E11" s="17" t="s">
        <v>31</v>
      </c>
      <c r="F11" s="327"/>
      <c r="G11" s="19">
        <f>F12+F13+F14</f>
        <v>132.9</v>
      </c>
    </row>
    <row r="12" spans="2:7" ht="15.75" customHeight="1" x14ac:dyDescent="0.15">
      <c r="B12" s="14" t="s">
        <v>32</v>
      </c>
      <c r="C12" s="325"/>
      <c r="D12" s="381">
        <f>SUM(C13:C15)</f>
        <v>120</v>
      </c>
      <c r="E12" s="26" t="s">
        <v>33</v>
      </c>
      <c r="F12" s="18">
        <f>Imposte!F5+Varie!F7</f>
        <v>114.91</v>
      </c>
      <c r="G12" s="19"/>
    </row>
    <row r="13" spans="2:7" ht="15.75" customHeight="1" x14ac:dyDescent="0.15">
      <c r="B13" s="24" t="s">
        <v>34</v>
      </c>
      <c r="C13" s="326"/>
      <c r="D13" s="16"/>
      <c r="E13" s="26" t="s">
        <v>35</v>
      </c>
      <c r="F13" s="18">
        <f>'Spese viaggi'!F5</f>
        <v>17.989999999999998</v>
      </c>
      <c r="G13" s="19"/>
    </row>
    <row r="14" spans="2:7" ht="15.75" customHeight="1" x14ac:dyDescent="0.15">
      <c r="B14" s="24" t="s">
        <v>36</v>
      </c>
      <c r="C14" s="380">
        <f>Sintetico!D87</f>
        <v>120</v>
      </c>
      <c r="D14" s="16"/>
      <c r="E14" s="26" t="s">
        <v>37</v>
      </c>
      <c r="F14" s="18">
        <f>'Spese vitto e alloggio'!F10</f>
        <v>0</v>
      </c>
      <c r="G14" s="19"/>
    </row>
    <row r="15" spans="2:7" ht="15.75" customHeight="1" x14ac:dyDescent="0.2">
      <c r="B15" s="27" t="s">
        <v>29</v>
      </c>
      <c r="C15" s="25"/>
      <c r="D15" s="28"/>
      <c r="E15" s="17" t="s">
        <v>38</v>
      </c>
      <c r="F15" s="18"/>
      <c r="G15" s="19">
        <f>SUM(F16:F16)</f>
        <v>41.2</v>
      </c>
    </row>
    <row r="16" spans="2:7" ht="15.75" customHeight="1" x14ac:dyDescent="0.2">
      <c r="B16" s="27"/>
      <c r="C16" s="25"/>
      <c r="D16" s="28"/>
      <c r="E16" s="29" t="s">
        <v>39</v>
      </c>
      <c r="F16" s="18">
        <f>'Spese bancarie'!F30</f>
        <v>41.2</v>
      </c>
      <c r="G16" s="19"/>
    </row>
    <row r="17" spans="2:7" ht="15.75" customHeight="1" x14ac:dyDescent="0.2">
      <c r="B17" s="27"/>
      <c r="C17" s="25"/>
      <c r="D17" s="28"/>
      <c r="E17" s="30"/>
      <c r="F17" s="18"/>
      <c r="G17" s="18"/>
    </row>
    <row r="18" spans="2:7" ht="15.75" customHeight="1" x14ac:dyDescent="0.15">
      <c r="B18" s="31" t="s">
        <v>40</v>
      </c>
      <c r="C18" s="32"/>
      <c r="D18" s="33"/>
      <c r="E18" s="34" t="s">
        <v>41</v>
      </c>
      <c r="F18" s="35"/>
      <c r="G18" s="35">
        <f>'Spese straordinarie'!F7</f>
        <v>0</v>
      </c>
    </row>
    <row r="19" spans="2:7" ht="30" customHeight="1" x14ac:dyDescent="0.2">
      <c r="B19" s="36" t="s">
        <v>42</v>
      </c>
      <c r="C19" s="37"/>
      <c r="D19" s="37">
        <f>SUM(D6:D18)</f>
        <v>541.26</v>
      </c>
      <c r="E19" s="36" t="s">
        <v>43</v>
      </c>
      <c r="F19" s="37"/>
      <c r="G19" s="37">
        <f>SUM(G6:G18)</f>
        <v>563.6</v>
      </c>
    </row>
    <row r="21" spans="2:7" ht="24" customHeight="1" x14ac:dyDescent="0.15">
      <c r="B21" s="38" t="str">
        <f>IF(D19&gt;G19,("AVANZO DI GESTIONE"),("PERDITA DI GESTIONE"))</f>
        <v>PERDITA DI GESTIONE</v>
      </c>
      <c r="C21" s="39">
        <f>D19-G19</f>
        <v>-22.340000000000032</v>
      </c>
      <c r="D21" s="40"/>
    </row>
    <row r="22" spans="2:7" ht="4.5" customHeight="1" x14ac:dyDescent="0.15">
      <c r="B22" s="41"/>
      <c r="C22" s="42"/>
      <c r="D22" s="40"/>
    </row>
    <row r="23" spans="2:7" ht="24" customHeight="1" x14ac:dyDescent="0.15">
      <c r="B23" s="43" t="s">
        <v>44</v>
      </c>
      <c r="C23" s="44">
        <f>Sintetico!H4+Sintetico!O4+Sintetico!S4</f>
        <v>1981.2299999999998</v>
      </c>
      <c r="D23" s="45"/>
    </row>
    <row r="24" spans="2:7" ht="5.25" customHeight="1" x14ac:dyDescent="0.15">
      <c r="B24" s="46"/>
      <c r="C24" s="47"/>
      <c r="D24" s="45"/>
    </row>
    <row r="25" spans="2:7" ht="24.75" customHeight="1" x14ac:dyDescent="0.15">
      <c r="B25" s="330" t="s">
        <v>65</v>
      </c>
      <c r="C25" s="331">
        <f>Sintetico!G82+Sintetico!N82+Sintetico!R82</f>
        <v>0</v>
      </c>
      <c r="D25" s="45"/>
    </row>
    <row r="26" spans="2:7" ht="24" customHeight="1" x14ac:dyDescent="0.15">
      <c r="B26" s="48" t="s">
        <v>128</v>
      </c>
      <c r="C26" s="49">
        <f>C23+C21+C25</f>
        <v>1958.8899999999999</v>
      </c>
      <c r="D26" s="40"/>
    </row>
    <row r="29" spans="2:7" x14ac:dyDescent="0.15">
      <c r="B29" s="50" t="s">
        <v>45</v>
      </c>
    </row>
    <row r="30" spans="2:7" x14ac:dyDescent="0.15">
      <c r="B30" s="50"/>
    </row>
    <row r="32" spans="2:7" ht="12.75" customHeight="1" x14ac:dyDescent="0.15">
      <c r="B32" s="51" t="s">
        <v>46</v>
      </c>
      <c r="C32" s="50"/>
      <c r="D32" s="50"/>
      <c r="F32" s="386" t="s">
        <v>47</v>
      </c>
      <c r="G32" s="386"/>
    </row>
    <row r="33" spans="2:7" ht="20.25" customHeight="1" x14ac:dyDescent="0.15">
      <c r="B33" s="52"/>
      <c r="F33" s="52"/>
      <c r="G33" s="53"/>
    </row>
  </sheetData>
  <sheetProtection selectLockedCells="1" selectUnlockedCells="1"/>
  <mergeCells count="6">
    <mergeCell ref="F32:G32"/>
    <mergeCell ref="B1:G1"/>
    <mergeCell ref="B2:G2"/>
    <mergeCell ref="B3:G3"/>
    <mergeCell ref="B5:D5"/>
    <mergeCell ref="E5:G5"/>
  </mergeCells>
  <pageMargins left="0.7" right="0.7" top="0.75" bottom="0.75" header="0.51180555555555551" footer="0.51180555555555551"/>
  <pageSetup paperSize="9" firstPageNumber="0" fitToHeight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3"/>
  <sheetViews>
    <sheetView zoomScale="94" zoomScaleNormal="65" workbookViewId="0">
      <selection activeCell="C19" sqref="C19"/>
    </sheetView>
  </sheetViews>
  <sheetFormatPr baseColWidth="10" defaultColWidth="11" defaultRowHeight="13" x14ac:dyDescent="0.15"/>
  <cols>
    <col min="1" max="1" width="10.83203125" style="54" customWidth="1"/>
    <col min="2" max="2" width="51.83203125" customWidth="1"/>
    <col min="3" max="3" width="10.83203125" style="198" customWidth="1"/>
    <col min="4" max="4" width="6.83203125" style="55" customWidth="1"/>
    <col min="5" max="5" width="12" style="312" customWidth="1"/>
    <col min="6" max="6" width="11.1640625" style="303" customWidth="1"/>
    <col min="7" max="7" width="18.83203125" style="57" customWidth="1"/>
    <col min="8" max="8" width="37.6640625" style="58" customWidth="1"/>
  </cols>
  <sheetData>
    <row r="1" spans="1:14" ht="20.25" customHeight="1" x14ac:dyDescent="0.2">
      <c r="A1" s="392" t="s">
        <v>66</v>
      </c>
      <c r="B1" s="392"/>
      <c r="C1" s="392"/>
      <c r="D1" s="392"/>
      <c r="E1" s="392"/>
      <c r="F1" s="392"/>
    </row>
    <row r="2" spans="1:14" ht="20.25" customHeight="1" x14ac:dyDescent="0.15">
      <c r="A2" s="59" t="s">
        <v>0</v>
      </c>
      <c r="B2" s="60" t="s">
        <v>1</v>
      </c>
      <c r="C2" s="306" t="s">
        <v>48</v>
      </c>
      <c r="D2" s="61"/>
      <c r="E2" s="311" t="s">
        <v>49</v>
      </c>
      <c r="F2" s="302" t="s">
        <v>50</v>
      </c>
      <c r="G2" s="62" t="s">
        <v>51</v>
      </c>
      <c r="H2" s="63" t="s">
        <v>52</v>
      </c>
      <c r="I2" s="60"/>
      <c r="J2" s="60"/>
    </row>
    <row r="3" spans="1:14" ht="20.25" customHeight="1" x14ac:dyDescent="0.15"/>
    <row r="4" spans="1:14" ht="20.25" customHeight="1" x14ac:dyDescent="0.15">
      <c r="H4" s="65"/>
    </row>
    <row r="5" spans="1:14" s="73" customFormat="1" ht="20.25" customHeight="1" x14ac:dyDescent="0.15">
      <c r="A5" s="66"/>
      <c r="B5" s="67" t="s">
        <v>67</v>
      </c>
      <c r="C5" s="307"/>
      <c r="D5" s="68"/>
      <c r="E5" s="313"/>
      <c r="F5" s="304"/>
      <c r="G5" s="71"/>
      <c r="H5" s="72"/>
    </row>
    <row r="6" spans="1:14" ht="20.25" customHeight="1" x14ac:dyDescent="0.15">
      <c r="A6" s="54">
        <v>42369</v>
      </c>
      <c r="B6" s="74" t="s">
        <v>11</v>
      </c>
      <c r="F6" s="305">
        <v>568.17999999999995</v>
      </c>
      <c r="H6" s="65"/>
    </row>
    <row r="7" spans="1:14" ht="19.5" customHeight="1" x14ac:dyDescent="0.15">
      <c r="A7" s="54">
        <v>42398</v>
      </c>
      <c r="B7" s="79" t="s">
        <v>96</v>
      </c>
      <c r="E7" s="312">
        <v>5</v>
      </c>
      <c r="F7" s="305">
        <f>F6-E7+C7</f>
        <v>563.17999999999995</v>
      </c>
      <c r="G7" s="64"/>
      <c r="H7" s="77" t="s">
        <v>102</v>
      </c>
      <c r="I7" s="64"/>
      <c r="J7" s="64"/>
      <c r="K7" s="64"/>
      <c r="L7" s="64"/>
      <c r="M7" s="78"/>
      <c r="N7" s="78"/>
    </row>
    <row r="8" spans="1:14" ht="19.5" customHeight="1" x14ac:dyDescent="0.15">
      <c r="A8" s="54">
        <v>42405</v>
      </c>
      <c r="B8" s="79" t="s">
        <v>96</v>
      </c>
      <c r="E8" s="312">
        <v>8.5</v>
      </c>
      <c r="F8" s="305">
        <f>F7-E8+C8</f>
        <v>554.67999999999995</v>
      </c>
      <c r="G8" s="64"/>
      <c r="H8" s="77" t="s">
        <v>102</v>
      </c>
      <c r="I8" s="64"/>
      <c r="J8" s="64"/>
      <c r="K8" s="64"/>
      <c r="L8" s="64"/>
      <c r="M8" s="78"/>
      <c r="N8" s="78"/>
    </row>
    <row r="9" spans="1:14" ht="19.5" customHeight="1" x14ac:dyDescent="0.15">
      <c r="B9" s="79"/>
      <c r="F9" s="305">
        <f>F8-E9+C9</f>
        <v>554.67999999999995</v>
      </c>
      <c r="G9" s="64"/>
      <c r="H9" s="77"/>
      <c r="I9" s="64"/>
      <c r="J9" s="64"/>
      <c r="K9" s="64"/>
      <c r="L9" s="64"/>
      <c r="M9" s="78"/>
      <c r="N9" s="78"/>
    </row>
    <row r="10" spans="1:14" s="75" customFormat="1" ht="19.5" customHeight="1" x14ac:dyDescent="0.15">
      <c r="A10" s="80"/>
      <c r="B10" s="74" t="s">
        <v>98</v>
      </c>
      <c r="C10" s="308"/>
      <c r="D10" s="81"/>
      <c r="E10" s="314"/>
      <c r="F10" s="305">
        <f>F9-E10+C10</f>
        <v>554.67999999999995</v>
      </c>
      <c r="G10" s="82"/>
      <c r="H10" s="65"/>
    </row>
    <row r="11" spans="1:14" s="73" customFormat="1" ht="19.5" customHeight="1" x14ac:dyDescent="0.15">
      <c r="A11" s="66"/>
      <c r="B11" s="67" t="s">
        <v>68</v>
      </c>
      <c r="C11" s="307"/>
      <c r="D11" s="68"/>
      <c r="E11" s="313"/>
      <c r="F11" s="305">
        <f>F10-E11+C11</f>
        <v>554.67999999999995</v>
      </c>
      <c r="G11" s="83"/>
      <c r="H11" s="84"/>
    </row>
    <row r="12" spans="1:14" ht="19.5" customHeight="1" x14ac:dyDescent="0.15">
      <c r="A12" s="272"/>
      <c r="B12" s="242"/>
      <c r="F12" s="305">
        <f t="shared" ref="F12:F17" si="0">F11-E12+C12</f>
        <v>554.67999999999995</v>
      </c>
      <c r="G12" s="64"/>
      <c r="J12" s="64"/>
      <c r="K12" s="64"/>
      <c r="L12" s="64"/>
      <c r="M12" s="78"/>
      <c r="N12" s="78"/>
    </row>
    <row r="13" spans="1:14" ht="20.25" customHeight="1" x14ac:dyDescent="0.15">
      <c r="B13" s="74" t="s">
        <v>99</v>
      </c>
      <c r="F13" s="305">
        <f>F12-E13+C13</f>
        <v>554.67999999999995</v>
      </c>
      <c r="G13" s="82"/>
    </row>
    <row r="14" spans="1:14" s="73" customFormat="1" ht="20.25" customHeight="1" x14ac:dyDescent="0.15">
      <c r="A14" s="66"/>
      <c r="B14" s="67" t="s">
        <v>89</v>
      </c>
      <c r="C14" s="307"/>
      <c r="D14" s="68"/>
      <c r="E14" s="313"/>
      <c r="F14" s="305">
        <f t="shared" si="0"/>
        <v>554.67999999999995</v>
      </c>
      <c r="G14" s="83"/>
      <c r="H14" s="84"/>
    </row>
    <row r="15" spans="1:14" ht="20.25" customHeight="1" x14ac:dyDescent="0.15">
      <c r="A15" s="272"/>
      <c r="B15" s="1"/>
      <c r="C15" s="303"/>
      <c r="F15" s="305">
        <f t="shared" si="0"/>
        <v>554.67999999999995</v>
      </c>
      <c r="G15" s="64"/>
      <c r="J15" s="64"/>
      <c r="K15" s="64"/>
      <c r="L15" s="64"/>
    </row>
    <row r="16" spans="1:14" ht="20.25" customHeight="1" x14ac:dyDescent="0.15">
      <c r="B16" s="74" t="s">
        <v>100</v>
      </c>
      <c r="F16" s="305">
        <f t="shared" si="0"/>
        <v>554.67999999999995</v>
      </c>
      <c r="G16" s="64"/>
      <c r="J16" s="64"/>
      <c r="K16" s="64"/>
      <c r="L16" s="64"/>
    </row>
    <row r="17" spans="1:8" s="221" customFormat="1" ht="20.25" customHeight="1" x14ac:dyDescent="0.15">
      <c r="A17" s="217"/>
      <c r="B17" s="273" t="s">
        <v>101</v>
      </c>
      <c r="C17" s="309"/>
      <c r="D17" s="218"/>
      <c r="E17" s="315"/>
      <c r="F17" s="305">
        <f t="shared" si="0"/>
        <v>554.67999999999995</v>
      </c>
      <c r="G17" s="219"/>
      <c r="H17" s="220"/>
    </row>
    <row r="18" spans="1:8" ht="20.25" customHeight="1" x14ac:dyDescent="0.15">
      <c r="A18" s="54">
        <v>42648</v>
      </c>
      <c r="B18" t="s">
        <v>104</v>
      </c>
      <c r="E18" s="312">
        <v>10</v>
      </c>
      <c r="F18" s="305">
        <f>F17-E18+C18</f>
        <v>544.67999999999995</v>
      </c>
      <c r="G18" s="82"/>
      <c r="H18" s="58" t="s">
        <v>102</v>
      </c>
    </row>
    <row r="19" spans="1:8" ht="20.25" customHeight="1" x14ac:dyDescent="0.15">
      <c r="A19" s="272">
        <v>42651</v>
      </c>
      <c r="B19" s="365" t="s">
        <v>103</v>
      </c>
      <c r="C19" s="198">
        <v>160</v>
      </c>
      <c r="F19" s="305">
        <f t="shared" ref="F19:F22" si="1">F18-E19+C19</f>
        <v>704.68</v>
      </c>
      <c r="G19" s="82"/>
    </row>
    <row r="20" spans="1:8" ht="20.25" customHeight="1" x14ac:dyDescent="0.15">
      <c r="A20" s="362">
        <v>42651</v>
      </c>
      <c r="B20" s="347" t="s">
        <v>95</v>
      </c>
      <c r="E20" s="312">
        <v>65</v>
      </c>
      <c r="F20" s="305">
        <f t="shared" si="1"/>
        <v>639.67999999999995</v>
      </c>
      <c r="G20" s="82"/>
      <c r="H20" s="58" t="s">
        <v>123</v>
      </c>
    </row>
    <row r="21" spans="1:8" ht="18" customHeight="1" x14ac:dyDescent="0.15">
      <c r="B21" s="79"/>
      <c r="F21" s="305">
        <f t="shared" si="1"/>
        <v>639.67999999999995</v>
      </c>
      <c r="G21" s="82"/>
    </row>
    <row r="22" spans="1:8" s="221" customFormat="1" ht="20.25" customHeight="1" x14ac:dyDescent="0.15">
      <c r="A22" s="223"/>
      <c r="B22" s="224" t="s">
        <v>53</v>
      </c>
      <c r="C22" s="310"/>
      <c r="D22" s="225"/>
      <c r="E22" s="316"/>
      <c r="F22" s="305">
        <f t="shared" si="1"/>
        <v>639.67999999999995</v>
      </c>
      <c r="G22" s="219"/>
      <c r="H22" s="220"/>
    </row>
    <row r="23" spans="1:8" ht="20.25" customHeight="1" x14ac:dyDescent="0.15">
      <c r="F23" s="305"/>
      <c r="G23" s="82"/>
    </row>
  </sheetData>
  <sheetProtection selectLockedCells="1" selectUnlockedCells="1"/>
  <mergeCells count="1">
    <mergeCell ref="A1:F1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91"/>
  <sheetViews>
    <sheetView topLeftCell="A43" zoomScaleNormal="65" workbookViewId="0">
      <selection activeCell="F48" sqref="F48"/>
    </sheetView>
  </sheetViews>
  <sheetFormatPr baseColWidth="10" defaultColWidth="11" defaultRowHeight="13" x14ac:dyDescent="0.15"/>
  <cols>
    <col min="1" max="1" width="10.83203125" style="54" customWidth="1"/>
    <col min="2" max="2" width="51.83203125" customWidth="1"/>
    <col min="3" max="3" width="10.83203125" style="93" customWidth="1"/>
    <col min="4" max="4" width="6.83203125" style="55" customWidth="1"/>
    <col min="5" max="5" width="12" style="94" customWidth="1"/>
    <col min="6" max="6" width="13.33203125" customWidth="1"/>
    <col min="7" max="7" width="12.83203125" style="57" customWidth="1"/>
    <col min="8" max="8" width="37.6640625" customWidth="1"/>
  </cols>
  <sheetData>
    <row r="1" spans="1:12" ht="20.25" customHeight="1" x14ac:dyDescent="0.2">
      <c r="A1" s="392" t="s">
        <v>66</v>
      </c>
      <c r="B1" s="392"/>
      <c r="C1" s="392"/>
      <c r="D1" s="392"/>
      <c r="E1" s="392"/>
      <c r="F1" s="392"/>
    </row>
    <row r="2" spans="1:12" ht="20.25" customHeight="1" x14ac:dyDescent="0.15">
      <c r="A2" s="59" t="s">
        <v>0</v>
      </c>
      <c r="B2" s="60" t="s">
        <v>1</v>
      </c>
      <c r="C2" s="95" t="s">
        <v>48</v>
      </c>
      <c r="D2" s="61"/>
      <c r="E2" s="96" t="s">
        <v>49</v>
      </c>
      <c r="F2" s="60" t="s">
        <v>50</v>
      </c>
      <c r="G2" s="62" t="s">
        <v>51</v>
      </c>
      <c r="H2" s="60" t="s">
        <v>52</v>
      </c>
      <c r="I2" s="60"/>
      <c r="J2" s="60"/>
    </row>
    <row r="3" spans="1:12" ht="20.25" customHeight="1" x14ac:dyDescent="0.15">
      <c r="F3" s="64"/>
    </row>
    <row r="4" spans="1:12" ht="20.25" customHeight="1" x14ac:dyDescent="0.15">
      <c r="E4" s="56"/>
      <c r="F4" s="64"/>
      <c r="H4" s="75"/>
    </row>
    <row r="5" spans="1:12" s="73" customFormat="1" ht="20.25" customHeight="1" x14ac:dyDescent="0.15">
      <c r="A5" s="266"/>
      <c r="B5" s="267" t="s">
        <v>67</v>
      </c>
      <c r="C5" s="97"/>
      <c r="D5" s="68"/>
      <c r="E5" s="69"/>
      <c r="F5" s="70"/>
      <c r="G5" s="71"/>
      <c r="H5" s="98"/>
    </row>
    <row r="6" spans="1:12" ht="21.75" customHeight="1" x14ac:dyDescent="0.15">
      <c r="A6" s="268">
        <v>42369</v>
      </c>
      <c r="B6" s="269" t="s">
        <v>11</v>
      </c>
      <c r="C6" s="348"/>
      <c r="D6" s="349"/>
      <c r="E6" s="282"/>
      <c r="F6" s="270">
        <v>1319.54</v>
      </c>
      <c r="H6" s="75"/>
    </row>
    <row r="7" spans="1:12" ht="21.75" customHeight="1" x14ac:dyDescent="0.15">
      <c r="A7" s="351">
        <v>42371</v>
      </c>
      <c r="B7" s="347" t="s">
        <v>69</v>
      </c>
      <c r="C7" s="348">
        <v>25</v>
      </c>
      <c r="D7" s="349"/>
      <c r="E7" s="282"/>
      <c r="F7" s="270">
        <f>F6-E7+C7</f>
        <v>1344.54</v>
      </c>
      <c r="H7" s="75"/>
    </row>
    <row r="8" spans="1:12" ht="21.75" customHeight="1" x14ac:dyDescent="0.15">
      <c r="A8" s="351">
        <v>42420</v>
      </c>
      <c r="B8" s="347" t="s">
        <v>70</v>
      </c>
      <c r="C8" s="348">
        <v>170</v>
      </c>
      <c r="D8" s="349"/>
      <c r="E8" s="282"/>
      <c r="F8" s="270">
        <f t="shared" ref="F8:F15" si="0">F7-E8+C8</f>
        <v>1514.54</v>
      </c>
      <c r="H8" s="75"/>
    </row>
    <row r="9" spans="1:12" ht="21.75" customHeight="1" x14ac:dyDescent="0.15">
      <c r="A9" s="351">
        <v>42420</v>
      </c>
      <c r="B9" s="359" t="s">
        <v>71</v>
      </c>
      <c r="C9" s="348">
        <v>170</v>
      </c>
      <c r="D9" s="349"/>
      <c r="E9" s="282"/>
      <c r="F9" s="270">
        <f t="shared" si="0"/>
        <v>1684.54</v>
      </c>
      <c r="H9" s="75"/>
    </row>
    <row r="10" spans="1:12" ht="21.75" customHeight="1" x14ac:dyDescent="0.15">
      <c r="A10" s="351">
        <v>42423</v>
      </c>
      <c r="B10" s="361" t="s">
        <v>72</v>
      </c>
      <c r="C10" s="348">
        <v>170</v>
      </c>
      <c r="D10" s="349"/>
      <c r="E10" s="282"/>
      <c r="F10" s="270">
        <f t="shared" si="0"/>
        <v>1854.54</v>
      </c>
      <c r="H10" s="75"/>
    </row>
    <row r="11" spans="1:12" ht="21.75" customHeight="1" x14ac:dyDescent="0.15">
      <c r="A11" s="351">
        <v>42423</v>
      </c>
      <c r="B11" s="361" t="s">
        <v>73</v>
      </c>
      <c r="C11" s="348">
        <v>170</v>
      </c>
      <c r="D11" s="349"/>
      <c r="E11" s="282"/>
      <c r="F11" s="270">
        <f t="shared" si="0"/>
        <v>2024.54</v>
      </c>
      <c r="H11" s="75"/>
    </row>
    <row r="12" spans="1:12" ht="21" customHeight="1" x14ac:dyDescent="0.15">
      <c r="A12" s="351">
        <v>42423</v>
      </c>
      <c r="B12" s="361" t="s">
        <v>74</v>
      </c>
      <c r="C12" s="348">
        <v>170</v>
      </c>
      <c r="D12" s="349"/>
      <c r="E12" s="282"/>
      <c r="F12" s="270">
        <f t="shared" si="0"/>
        <v>2194.54</v>
      </c>
      <c r="H12" s="75"/>
    </row>
    <row r="13" spans="1:12" ht="21.75" customHeight="1" x14ac:dyDescent="0.15">
      <c r="A13" s="351">
        <v>42059</v>
      </c>
      <c r="B13" s="361" t="s">
        <v>75</v>
      </c>
      <c r="C13" s="348">
        <v>170</v>
      </c>
      <c r="D13" s="349"/>
      <c r="E13" s="282"/>
      <c r="F13" s="270">
        <f t="shared" si="0"/>
        <v>2364.54</v>
      </c>
      <c r="H13" s="75"/>
    </row>
    <row r="14" spans="1:12" ht="21.75" customHeight="1" x14ac:dyDescent="0.15">
      <c r="A14" s="351">
        <v>42424</v>
      </c>
      <c r="B14" s="361" t="s">
        <v>76</v>
      </c>
      <c r="C14" s="348">
        <v>170</v>
      </c>
      <c r="D14" s="349"/>
      <c r="E14" s="282"/>
      <c r="F14" s="270">
        <f t="shared" si="0"/>
        <v>2534.54</v>
      </c>
      <c r="H14" s="75"/>
    </row>
    <row r="15" spans="1:12" ht="21.75" customHeight="1" x14ac:dyDescent="0.15">
      <c r="A15" s="351">
        <v>42424</v>
      </c>
      <c r="B15" s="361" t="s">
        <v>77</v>
      </c>
      <c r="C15" s="348">
        <v>170</v>
      </c>
      <c r="D15" s="349"/>
      <c r="E15" s="282"/>
      <c r="F15" s="270">
        <f t="shared" si="0"/>
        <v>2704.54</v>
      </c>
      <c r="H15" s="75"/>
    </row>
    <row r="16" spans="1:12" ht="21.75" customHeight="1" x14ac:dyDescent="0.15">
      <c r="A16" s="351">
        <v>42424</v>
      </c>
      <c r="B16" s="361" t="s">
        <v>78</v>
      </c>
      <c r="C16" s="348">
        <v>170</v>
      </c>
      <c r="D16" s="101"/>
      <c r="E16" s="282"/>
      <c r="F16" s="270">
        <f>F15-E16+C16</f>
        <v>2874.54</v>
      </c>
      <c r="G16" s="64"/>
      <c r="H16" s="76"/>
      <c r="I16" s="64"/>
      <c r="J16" s="64"/>
      <c r="K16" s="64"/>
      <c r="L16" s="64"/>
    </row>
    <row r="17" spans="1:12" ht="21.75" customHeight="1" x14ac:dyDescent="0.15">
      <c r="A17" s="351">
        <v>42444</v>
      </c>
      <c r="B17" s="361" t="s">
        <v>79</v>
      </c>
      <c r="C17" s="348"/>
      <c r="D17" s="101"/>
      <c r="E17" s="241">
        <v>120</v>
      </c>
      <c r="F17" s="270">
        <f t="shared" ref="F17:F40" si="1">F16-E17+C17</f>
        <v>2754.54</v>
      </c>
      <c r="G17" s="64"/>
      <c r="H17" s="76"/>
      <c r="I17" s="64"/>
      <c r="J17" s="64"/>
      <c r="K17" s="64"/>
      <c r="L17" s="64"/>
    </row>
    <row r="18" spans="1:12" ht="21.75" customHeight="1" x14ac:dyDescent="0.15">
      <c r="A18" s="351">
        <v>42444</v>
      </c>
      <c r="B18" s="361" t="s">
        <v>85</v>
      </c>
      <c r="C18" s="348"/>
      <c r="D18" s="101"/>
      <c r="E18" s="241">
        <v>140</v>
      </c>
      <c r="F18" s="270">
        <f t="shared" si="1"/>
        <v>2614.54</v>
      </c>
      <c r="G18" s="64"/>
      <c r="H18" s="76"/>
      <c r="I18" s="64"/>
      <c r="J18" s="64"/>
      <c r="K18" s="64"/>
      <c r="L18" s="64"/>
    </row>
    <row r="19" spans="1:12" ht="21.75" customHeight="1" x14ac:dyDescent="0.15">
      <c r="A19" s="351">
        <v>42444</v>
      </c>
      <c r="B19" s="361" t="s">
        <v>86</v>
      </c>
      <c r="C19" s="348"/>
      <c r="D19" s="101"/>
      <c r="E19" s="241">
        <v>150</v>
      </c>
      <c r="F19" s="270">
        <f t="shared" si="1"/>
        <v>2464.54</v>
      </c>
      <c r="G19" s="64"/>
      <c r="H19" s="76"/>
      <c r="I19" s="64"/>
      <c r="J19" s="64"/>
      <c r="K19" s="64"/>
      <c r="L19" s="64"/>
    </row>
    <row r="20" spans="1:12" ht="21.75" customHeight="1" x14ac:dyDescent="0.15">
      <c r="A20" s="351">
        <v>42444</v>
      </c>
      <c r="B20" s="361" t="s">
        <v>87</v>
      </c>
      <c r="C20" s="348"/>
      <c r="D20" s="101"/>
      <c r="E20" s="241">
        <v>150</v>
      </c>
      <c r="F20" s="270">
        <f t="shared" si="1"/>
        <v>2314.54</v>
      </c>
      <c r="G20" s="64"/>
      <c r="H20" s="76"/>
      <c r="I20" s="64"/>
      <c r="J20" s="64"/>
      <c r="K20" s="64"/>
      <c r="L20" s="64"/>
    </row>
    <row r="21" spans="1:12" ht="21.75" customHeight="1" x14ac:dyDescent="0.15">
      <c r="A21" s="351">
        <v>42444</v>
      </c>
      <c r="B21" s="361" t="s">
        <v>80</v>
      </c>
      <c r="C21" s="348"/>
      <c r="D21" s="101"/>
      <c r="E21" s="241">
        <v>170</v>
      </c>
      <c r="F21" s="270">
        <f t="shared" si="1"/>
        <v>2144.54</v>
      </c>
      <c r="G21" s="64"/>
      <c r="H21" s="76"/>
      <c r="I21" s="64"/>
      <c r="J21" s="64"/>
      <c r="K21" s="64"/>
      <c r="L21" s="64"/>
    </row>
    <row r="22" spans="1:12" ht="21.75" customHeight="1" x14ac:dyDescent="0.15">
      <c r="A22" s="351">
        <v>42444</v>
      </c>
      <c r="B22" s="361" t="s">
        <v>81</v>
      </c>
      <c r="C22" s="348"/>
      <c r="D22" s="101"/>
      <c r="E22" s="241">
        <v>170</v>
      </c>
      <c r="F22" s="270">
        <f t="shared" si="1"/>
        <v>1974.54</v>
      </c>
      <c r="G22" s="64"/>
      <c r="H22" s="76"/>
      <c r="I22" s="64"/>
      <c r="J22" s="64"/>
      <c r="K22" s="64"/>
      <c r="L22" s="64"/>
    </row>
    <row r="23" spans="1:12" ht="21.75" customHeight="1" x14ac:dyDescent="0.15">
      <c r="A23" s="351">
        <v>42444</v>
      </c>
      <c r="B23" s="361" t="s">
        <v>82</v>
      </c>
      <c r="C23" s="348"/>
      <c r="D23" s="101"/>
      <c r="E23" s="241">
        <v>170</v>
      </c>
      <c r="F23" s="270">
        <f t="shared" si="1"/>
        <v>1804.54</v>
      </c>
      <c r="G23" s="64"/>
      <c r="H23" s="76"/>
      <c r="I23" s="64"/>
      <c r="J23" s="64"/>
      <c r="K23" s="64"/>
      <c r="L23" s="64"/>
    </row>
    <row r="24" spans="1:12" ht="21.75" customHeight="1" x14ac:dyDescent="0.15">
      <c r="A24" s="351">
        <v>42444</v>
      </c>
      <c r="B24" s="361" t="s">
        <v>83</v>
      </c>
      <c r="C24" s="348"/>
      <c r="D24" s="101"/>
      <c r="E24" s="241">
        <v>170</v>
      </c>
      <c r="F24" s="270">
        <f t="shared" si="1"/>
        <v>1634.54</v>
      </c>
      <c r="G24" s="64"/>
      <c r="H24" s="76"/>
      <c r="I24" s="64"/>
      <c r="J24" s="64"/>
      <c r="K24" s="64"/>
      <c r="L24" s="64"/>
    </row>
    <row r="25" spans="1:12" ht="21.75" customHeight="1" x14ac:dyDescent="0.15">
      <c r="A25" s="351">
        <v>42444</v>
      </c>
      <c r="B25" s="361" t="s">
        <v>12</v>
      </c>
      <c r="C25" s="348"/>
      <c r="D25" s="101"/>
      <c r="E25" s="367">
        <v>1.1000000000000001</v>
      </c>
      <c r="F25" s="270">
        <f t="shared" si="1"/>
        <v>1633.44</v>
      </c>
      <c r="G25" s="64"/>
      <c r="H25" s="76"/>
      <c r="I25" s="64"/>
      <c r="J25" s="64"/>
      <c r="K25" s="64"/>
      <c r="L25" s="64"/>
    </row>
    <row r="26" spans="1:12" ht="21.75" customHeight="1" x14ac:dyDescent="0.15">
      <c r="A26" s="351">
        <v>42444</v>
      </c>
      <c r="B26" s="361" t="s">
        <v>12</v>
      </c>
      <c r="C26" s="348"/>
      <c r="D26" s="101"/>
      <c r="E26" s="367">
        <v>1.1000000000000001</v>
      </c>
      <c r="F26" s="270">
        <f t="shared" si="1"/>
        <v>1632.3400000000001</v>
      </c>
      <c r="G26" s="64"/>
      <c r="H26" s="76"/>
      <c r="I26" s="64"/>
      <c r="J26" s="64"/>
      <c r="K26" s="64"/>
      <c r="L26" s="64"/>
    </row>
    <row r="27" spans="1:12" ht="21.75" customHeight="1" x14ac:dyDescent="0.15">
      <c r="A27" s="351">
        <v>42444</v>
      </c>
      <c r="B27" s="361" t="s">
        <v>12</v>
      </c>
      <c r="C27" s="348"/>
      <c r="D27" s="101"/>
      <c r="E27" s="367">
        <v>1.1000000000000001</v>
      </c>
      <c r="F27" s="270">
        <f t="shared" si="1"/>
        <v>1631.2400000000002</v>
      </c>
      <c r="G27" s="64"/>
      <c r="H27" s="76"/>
      <c r="I27" s="64"/>
      <c r="J27" s="64"/>
      <c r="K27" s="64"/>
      <c r="L27" s="64"/>
    </row>
    <row r="28" spans="1:12" ht="21.75" customHeight="1" x14ac:dyDescent="0.15">
      <c r="A28" s="351">
        <v>42444</v>
      </c>
      <c r="B28" s="361" t="s">
        <v>12</v>
      </c>
      <c r="C28" s="348"/>
      <c r="D28" s="101"/>
      <c r="E28" s="367">
        <v>1.1000000000000001</v>
      </c>
      <c r="F28" s="270">
        <f t="shared" si="1"/>
        <v>1630.1400000000003</v>
      </c>
      <c r="G28" s="64"/>
      <c r="H28" s="76"/>
      <c r="I28" s="64"/>
      <c r="J28" s="64"/>
      <c r="K28" s="64"/>
      <c r="L28" s="64"/>
    </row>
    <row r="29" spans="1:12" ht="21.75" customHeight="1" x14ac:dyDescent="0.15">
      <c r="A29" s="351">
        <v>42444</v>
      </c>
      <c r="B29" s="361" t="s">
        <v>12</v>
      </c>
      <c r="C29" s="348"/>
      <c r="D29" s="101"/>
      <c r="E29" s="367">
        <v>1.1000000000000001</v>
      </c>
      <c r="F29" s="270">
        <f t="shared" si="1"/>
        <v>1629.0400000000004</v>
      </c>
      <c r="G29" s="64"/>
      <c r="H29" s="76"/>
      <c r="I29" s="64"/>
      <c r="J29" s="64"/>
      <c r="K29" s="64"/>
      <c r="L29" s="64"/>
    </row>
    <row r="30" spans="1:12" ht="21.75" customHeight="1" x14ac:dyDescent="0.15">
      <c r="A30" s="351">
        <v>42444</v>
      </c>
      <c r="B30" s="361" t="s">
        <v>12</v>
      </c>
      <c r="C30" s="348"/>
      <c r="D30" s="101"/>
      <c r="E30" s="367">
        <v>1.1000000000000001</v>
      </c>
      <c r="F30" s="270">
        <f t="shared" si="1"/>
        <v>1627.9400000000005</v>
      </c>
      <c r="G30" s="64"/>
      <c r="H30" s="76"/>
      <c r="I30" s="64"/>
      <c r="J30" s="64"/>
      <c r="K30" s="64"/>
      <c r="L30" s="64"/>
    </row>
    <row r="31" spans="1:12" ht="21.75" customHeight="1" x14ac:dyDescent="0.15">
      <c r="A31" s="351">
        <v>42444</v>
      </c>
      <c r="B31" s="361" t="s">
        <v>12</v>
      </c>
      <c r="C31" s="348"/>
      <c r="D31" s="101"/>
      <c r="E31" s="367">
        <v>1.1000000000000001</v>
      </c>
      <c r="F31" s="270">
        <f t="shared" si="1"/>
        <v>1626.8400000000006</v>
      </c>
      <c r="G31" s="64"/>
      <c r="H31" s="76"/>
      <c r="I31" s="64"/>
      <c r="J31" s="64"/>
      <c r="K31" s="64"/>
      <c r="L31" s="64"/>
    </row>
    <row r="32" spans="1:12" ht="21.75" customHeight="1" x14ac:dyDescent="0.15">
      <c r="A32" s="351">
        <v>42444</v>
      </c>
      <c r="B32" s="361" t="s">
        <v>12</v>
      </c>
      <c r="C32" s="348"/>
      <c r="D32" s="101"/>
      <c r="E32" s="367">
        <v>1.1000000000000001</v>
      </c>
      <c r="F32" s="270">
        <f t="shared" si="1"/>
        <v>1625.7400000000007</v>
      </c>
      <c r="G32" s="64"/>
      <c r="H32" s="76"/>
      <c r="I32" s="64"/>
      <c r="J32" s="64"/>
      <c r="K32" s="64"/>
      <c r="L32" s="64"/>
    </row>
    <row r="33" spans="1:15" ht="21.75" customHeight="1" x14ac:dyDescent="0.15">
      <c r="A33" s="351">
        <v>42447</v>
      </c>
      <c r="B33" s="361" t="s">
        <v>84</v>
      </c>
      <c r="C33" s="348"/>
      <c r="D33" s="101"/>
      <c r="E33" s="241">
        <v>170</v>
      </c>
      <c r="F33" s="270">
        <f t="shared" si="1"/>
        <v>1455.7400000000007</v>
      </c>
      <c r="G33" s="64"/>
      <c r="H33" s="76"/>
      <c r="I33" s="64"/>
      <c r="J33" s="64"/>
      <c r="K33" s="64"/>
      <c r="L33" s="64"/>
    </row>
    <row r="34" spans="1:15" ht="21.75" customHeight="1" x14ac:dyDescent="0.15">
      <c r="A34" s="351">
        <v>42447</v>
      </c>
      <c r="B34" s="361" t="s">
        <v>12</v>
      </c>
      <c r="C34" s="348"/>
      <c r="D34" s="101"/>
      <c r="E34" s="352">
        <v>1.1000000000000001</v>
      </c>
      <c r="F34" s="270">
        <f t="shared" si="1"/>
        <v>1454.6400000000008</v>
      </c>
      <c r="G34" s="64"/>
      <c r="H34" s="76"/>
      <c r="I34" s="64"/>
      <c r="J34" s="64"/>
      <c r="K34" s="64"/>
      <c r="L34" s="64"/>
    </row>
    <row r="35" spans="1:15" ht="21.75" customHeight="1" x14ac:dyDescent="0.15">
      <c r="A35" s="351"/>
      <c r="B35" s="366"/>
      <c r="C35" s="348"/>
      <c r="D35" s="101"/>
      <c r="E35" s="367"/>
      <c r="F35" s="270">
        <f t="shared" si="1"/>
        <v>1454.6400000000008</v>
      </c>
      <c r="G35" s="64"/>
      <c r="H35" s="76"/>
      <c r="I35" s="64"/>
      <c r="J35" s="64"/>
      <c r="K35" s="64"/>
      <c r="L35" s="64"/>
    </row>
    <row r="36" spans="1:15" ht="21.75" customHeight="1" x14ac:dyDescent="0.15">
      <c r="A36" s="342"/>
      <c r="B36" s="74" t="s">
        <v>98</v>
      </c>
      <c r="C36" s="100"/>
      <c r="E36" s="103"/>
      <c r="F36" s="270">
        <f t="shared" si="1"/>
        <v>1454.6400000000008</v>
      </c>
      <c r="G36" s="64"/>
      <c r="H36" s="76"/>
      <c r="I36" s="64"/>
      <c r="J36" s="64"/>
      <c r="K36" s="64"/>
      <c r="L36" s="64"/>
      <c r="M36" s="78"/>
      <c r="N36" s="78"/>
    </row>
    <row r="37" spans="1:15" s="221" customFormat="1" ht="21.75" customHeight="1" x14ac:dyDescent="0.15">
      <c r="A37" s="343"/>
      <c r="B37" s="280" t="s">
        <v>68</v>
      </c>
      <c r="C37" s="274"/>
      <c r="D37" s="275"/>
      <c r="E37" s="276"/>
      <c r="F37" s="270">
        <f t="shared" si="1"/>
        <v>1454.6400000000008</v>
      </c>
      <c r="G37" s="277"/>
      <c r="H37" s="281"/>
      <c r="I37" s="277"/>
      <c r="J37" s="277"/>
      <c r="K37" s="277"/>
      <c r="L37" s="277"/>
      <c r="M37" s="278"/>
      <c r="N37" s="278"/>
      <c r="O37" s="279"/>
    </row>
    <row r="38" spans="1:15" ht="21.75" customHeight="1" x14ac:dyDescent="0.15">
      <c r="A38" s="342"/>
      <c r="B38" s="346"/>
      <c r="C38" s="100"/>
      <c r="E38" s="103"/>
      <c r="F38" s="270">
        <f t="shared" si="1"/>
        <v>1454.6400000000008</v>
      </c>
      <c r="G38" s="64"/>
      <c r="H38" s="329"/>
      <c r="I38" s="64"/>
      <c r="J38" s="64"/>
      <c r="K38" s="64"/>
      <c r="L38" s="64"/>
      <c r="M38" s="78"/>
      <c r="N38" s="78"/>
    </row>
    <row r="39" spans="1:15" ht="21.75" customHeight="1" x14ac:dyDescent="0.15">
      <c r="A39" s="342"/>
      <c r="B39" s="74" t="s">
        <v>99</v>
      </c>
      <c r="C39" s="100"/>
      <c r="E39" s="103"/>
      <c r="F39" s="270">
        <f t="shared" si="1"/>
        <v>1454.6400000000008</v>
      </c>
      <c r="G39" s="64"/>
      <c r="H39" s="328"/>
      <c r="I39" s="64"/>
      <c r="J39" s="64"/>
      <c r="K39" s="64"/>
      <c r="L39" s="64"/>
      <c r="M39" s="78"/>
      <c r="N39" s="78"/>
    </row>
    <row r="40" spans="1:15" s="73" customFormat="1" ht="20.25" customHeight="1" x14ac:dyDescent="0.15">
      <c r="A40" s="266"/>
      <c r="B40" s="267" t="s">
        <v>89</v>
      </c>
      <c r="C40" s="97"/>
      <c r="D40" s="68"/>
      <c r="E40" s="69"/>
      <c r="F40" s="270">
        <f t="shared" si="1"/>
        <v>1454.6400000000008</v>
      </c>
      <c r="G40" s="71"/>
      <c r="H40" s="98"/>
    </row>
    <row r="41" spans="1:15" ht="21.75" customHeight="1" x14ac:dyDescent="0.15">
      <c r="A41" s="342">
        <v>42632</v>
      </c>
      <c r="B41" s="242" t="s">
        <v>125</v>
      </c>
      <c r="C41" s="100"/>
      <c r="E41" s="239">
        <v>17.989999999999998</v>
      </c>
      <c r="F41" s="270">
        <f>F40-E41+C41</f>
        <v>1436.6500000000008</v>
      </c>
      <c r="G41" s="64"/>
      <c r="H41" s="328"/>
      <c r="I41" s="64"/>
      <c r="J41" s="64"/>
      <c r="K41" s="64"/>
      <c r="L41" s="64"/>
      <c r="M41" s="78"/>
      <c r="N41" s="78"/>
    </row>
    <row r="42" spans="1:15" ht="21.75" customHeight="1" x14ac:dyDescent="0.15">
      <c r="A42" s="342">
        <v>42632</v>
      </c>
      <c r="B42" s="368" t="s">
        <v>12</v>
      </c>
      <c r="C42" s="100"/>
      <c r="E42" s="369">
        <v>1.1000000000000001</v>
      </c>
      <c r="F42" s="270">
        <f>F41-E42+C42</f>
        <v>1435.5500000000009</v>
      </c>
      <c r="G42" s="64"/>
      <c r="H42" s="329"/>
      <c r="I42" s="64"/>
      <c r="J42" s="64"/>
      <c r="K42" s="64"/>
      <c r="L42" s="64"/>
      <c r="M42" s="78"/>
      <c r="N42" s="78"/>
    </row>
    <row r="43" spans="1:15" ht="21.75" customHeight="1" x14ac:dyDescent="0.15">
      <c r="A43" s="342"/>
      <c r="B43" s="368"/>
      <c r="C43" s="100"/>
      <c r="E43" s="369"/>
      <c r="F43" s="270">
        <f t="shared" ref="F43:F67" si="2">F42-E43+C43</f>
        <v>1435.5500000000009</v>
      </c>
      <c r="G43" s="64"/>
      <c r="H43" s="329"/>
      <c r="I43" s="64"/>
      <c r="J43" s="64"/>
      <c r="K43" s="64"/>
      <c r="L43" s="64"/>
      <c r="M43" s="78"/>
      <c r="N43" s="78"/>
    </row>
    <row r="44" spans="1:15" ht="21.75" customHeight="1" x14ac:dyDescent="0.15">
      <c r="A44" s="342"/>
      <c r="B44" s="74" t="s">
        <v>100</v>
      </c>
      <c r="C44" s="100"/>
      <c r="E44" s="103"/>
      <c r="F44" s="270">
        <f t="shared" si="2"/>
        <v>1435.5500000000009</v>
      </c>
      <c r="G44" s="64"/>
      <c r="H44" s="64"/>
      <c r="I44" s="64"/>
      <c r="J44" s="64"/>
      <c r="K44" s="64"/>
      <c r="L44" s="64"/>
      <c r="M44" s="78"/>
      <c r="N44" s="78"/>
    </row>
    <row r="45" spans="1:15" s="73" customFormat="1" ht="20.25" customHeight="1" x14ac:dyDescent="0.15">
      <c r="A45" s="266"/>
      <c r="B45" s="267" t="s">
        <v>105</v>
      </c>
      <c r="C45" s="97"/>
      <c r="D45" s="68"/>
      <c r="E45" s="69"/>
      <c r="F45" s="270">
        <f t="shared" si="2"/>
        <v>1435.5500000000009</v>
      </c>
      <c r="G45" s="71"/>
      <c r="H45" s="98"/>
    </row>
    <row r="46" spans="1:15" ht="21.75" customHeight="1" x14ac:dyDescent="0.15">
      <c r="A46" s="272">
        <v>42648</v>
      </c>
      <c r="B46" s="242" t="s">
        <v>93</v>
      </c>
      <c r="C46" s="100">
        <v>136.26</v>
      </c>
      <c r="E46" s="239"/>
      <c r="F46" s="270">
        <f t="shared" si="2"/>
        <v>1571.8100000000009</v>
      </c>
      <c r="G46" s="64"/>
      <c r="H46" s="64"/>
      <c r="I46" s="64"/>
      <c r="J46" s="64"/>
      <c r="K46" s="64"/>
      <c r="L46" s="64"/>
      <c r="M46" s="78"/>
      <c r="N46" s="78"/>
    </row>
    <row r="47" spans="1:15" ht="21.75" customHeight="1" x14ac:dyDescent="0.15">
      <c r="A47" s="272">
        <v>42654</v>
      </c>
      <c r="B47" s="372" t="s">
        <v>109</v>
      </c>
      <c r="C47" s="348">
        <v>45.6</v>
      </c>
      <c r="E47" s="369"/>
      <c r="F47" s="270">
        <f t="shared" si="2"/>
        <v>1617.4100000000008</v>
      </c>
      <c r="G47" s="64"/>
      <c r="H47" s="64"/>
      <c r="I47" s="64"/>
      <c r="J47" s="64"/>
      <c r="K47" s="64"/>
      <c r="L47" s="64"/>
      <c r="M47" s="78"/>
      <c r="N47" s="78"/>
    </row>
    <row r="48" spans="1:15" ht="21.75" customHeight="1" x14ac:dyDescent="0.15">
      <c r="A48" s="272">
        <v>42654</v>
      </c>
      <c r="B48" s="372" t="s">
        <v>126</v>
      </c>
      <c r="C48" s="348"/>
      <c r="E48" s="369">
        <v>5</v>
      </c>
      <c r="F48" s="270">
        <f t="shared" si="2"/>
        <v>1612.4100000000008</v>
      </c>
      <c r="G48" s="64"/>
      <c r="H48" s="64"/>
      <c r="I48" s="64"/>
      <c r="J48" s="64"/>
      <c r="K48" s="64"/>
      <c r="L48" s="64"/>
      <c r="M48" s="78"/>
      <c r="N48" s="78"/>
    </row>
    <row r="49" spans="1:14" ht="21.75" customHeight="1" x14ac:dyDescent="0.15">
      <c r="A49" s="272">
        <v>42654</v>
      </c>
      <c r="B49" s="372" t="s">
        <v>129</v>
      </c>
      <c r="C49" s="100"/>
      <c r="E49" s="369">
        <v>45.6</v>
      </c>
      <c r="F49" s="270">
        <f t="shared" si="2"/>
        <v>1566.8100000000009</v>
      </c>
      <c r="G49" s="64"/>
      <c r="H49" s="64"/>
      <c r="I49" s="64"/>
      <c r="J49" s="64"/>
      <c r="K49" s="64"/>
      <c r="L49" s="64"/>
      <c r="M49" s="78"/>
      <c r="N49" s="78"/>
    </row>
    <row r="50" spans="1:14" ht="21.75" customHeight="1" x14ac:dyDescent="0.15">
      <c r="A50" s="272">
        <v>42655</v>
      </c>
      <c r="B50" s="347" t="s">
        <v>111</v>
      </c>
      <c r="C50" s="230">
        <v>10</v>
      </c>
      <c r="E50" s="369"/>
      <c r="F50" s="270">
        <f t="shared" si="2"/>
        <v>1576.8100000000009</v>
      </c>
      <c r="G50" s="64"/>
      <c r="H50" s="64"/>
      <c r="I50" s="64"/>
      <c r="J50" s="64"/>
      <c r="K50" s="64"/>
      <c r="L50" s="64"/>
      <c r="M50" s="78"/>
      <c r="N50" s="78"/>
    </row>
    <row r="51" spans="1:14" ht="21.75" customHeight="1" x14ac:dyDescent="0.15">
      <c r="A51" s="272">
        <v>42656</v>
      </c>
      <c r="B51" s="365" t="s">
        <v>112</v>
      </c>
      <c r="C51" s="230">
        <v>10</v>
      </c>
      <c r="E51" s="369"/>
      <c r="F51" s="270">
        <f t="shared" si="2"/>
        <v>1586.8100000000009</v>
      </c>
      <c r="G51" s="64"/>
      <c r="H51" s="64"/>
      <c r="I51" s="64"/>
      <c r="J51" s="64"/>
      <c r="K51" s="64"/>
      <c r="L51" s="64"/>
      <c r="M51" s="78"/>
      <c r="N51" s="78"/>
    </row>
    <row r="52" spans="1:14" ht="21.75" customHeight="1" x14ac:dyDescent="0.15">
      <c r="A52" s="272">
        <v>42670</v>
      </c>
      <c r="B52" s="368" t="s">
        <v>113</v>
      </c>
      <c r="C52" s="230">
        <v>10</v>
      </c>
      <c r="E52" s="369"/>
      <c r="F52" s="270">
        <f t="shared" si="2"/>
        <v>1596.8100000000009</v>
      </c>
      <c r="G52" s="64"/>
      <c r="H52" s="64"/>
      <c r="I52" s="64"/>
      <c r="J52" s="64"/>
      <c r="K52" s="64"/>
      <c r="L52" s="64"/>
      <c r="M52" s="78"/>
      <c r="N52" s="78"/>
    </row>
    <row r="53" spans="1:14" ht="21.75" customHeight="1" x14ac:dyDescent="0.15">
      <c r="A53" s="272">
        <v>42670</v>
      </c>
      <c r="B53" s="368" t="s">
        <v>114</v>
      </c>
      <c r="C53" s="230">
        <v>10</v>
      </c>
      <c r="E53" s="369"/>
      <c r="F53" s="270">
        <f t="shared" si="2"/>
        <v>1606.8100000000009</v>
      </c>
      <c r="G53" s="64"/>
      <c r="H53" s="64"/>
      <c r="I53" s="64"/>
      <c r="J53" s="64"/>
      <c r="K53" s="64"/>
      <c r="L53" s="64"/>
      <c r="M53" s="78"/>
      <c r="N53" s="78"/>
    </row>
    <row r="54" spans="1:14" ht="21.75" customHeight="1" x14ac:dyDescent="0.15">
      <c r="A54" s="272">
        <v>42672</v>
      </c>
      <c r="B54" s="368" t="s">
        <v>115</v>
      </c>
      <c r="C54" s="230">
        <v>10</v>
      </c>
      <c r="E54" s="369"/>
      <c r="F54" s="270">
        <f t="shared" si="2"/>
        <v>1616.8100000000009</v>
      </c>
      <c r="G54" s="64"/>
      <c r="H54" s="64"/>
      <c r="I54" s="64"/>
      <c r="J54" s="64"/>
      <c r="K54" s="64"/>
      <c r="L54" s="64"/>
      <c r="M54" s="78"/>
      <c r="N54" s="78"/>
    </row>
    <row r="55" spans="1:14" ht="21.75" customHeight="1" x14ac:dyDescent="0.15">
      <c r="A55" s="272">
        <v>42672</v>
      </c>
      <c r="B55" s="372" t="s">
        <v>116</v>
      </c>
      <c r="C55" s="230"/>
      <c r="E55" s="239">
        <v>366</v>
      </c>
      <c r="F55" s="270">
        <f t="shared" si="2"/>
        <v>1250.8100000000009</v>
      </c>
      <c r="G55" s="64"/>
      <c r="H55" s="64"/>
      <c r="I55" s="64"/>
      <c r="J55" s="64"/>
      <c r="K55" s="64"/>
      <c r="L55" s="64"/>
      <c r="M55" s="78"/>
      <c r="N55" s="78"/>
    </row>
    <row r="56" spans="1:14" ht="21.75" customHeight="1" x14ac:dyDescent="0.15">
      <c r="A56" s="272">
        <v>42672</v>
      </c>
      <c r="B56" s="372" t="s">
        <v>12</v>
      </c>
      <c r="C56" s="230"/>
      <c r="E56" s="239">
        <v>1.1000000000000001</v>
      </c>
      <c r="F56" s="270">
        <f t="shared" si="2"/>
        <v>1249.7100000000009</v>
      </c>
      <c r="G56" s="64"/>
      <c r="H56" s="64"/>
      <c r="I56" s="64"/>
      <c r="J56" s="64"/>
      <c r="K56" s="64"/>
      <c r="L56" s="64"/>
      <c r="M56" s="78"/>
      <c r="N56" s="78"/>
    </row>
    <row r="57" spans="1:14" ht="21.75" customHeight="1" x14ac:dyDescent="0.15">
      <c r="A57" s="272">
        <v>42676</v>
      </c>
      <c r="B57" s="368" t="s">
        <v>117</v>
      </c>
      <c r="C57" s="230">
        <v>10</v>
      </c>
      <c r="E57" s="369"/>
      <c r="F57" s="270">
        <f t="shared" si="2"/>
        <v>1259.7100000000009</v>
      </c>
      <c r="G57" s="64"/>
      <c r="H57" s="64"/>
      <c r="I57" s="64"/>
      <c r="J57" s="64"/>
      <c r="K57" s="64"/>
      <c r="L57" s="64"/>
      <c r="M57" s="78"/>
      <c r="N57" s="78"/>
    </row>
    <row r="58" spans="1:14" ht="21.75" customHeight="1" x14ac:dyDescent="0.15">
      <c r="A58" s="272">
        <v>42677</v>
      </c>
      <c r="B58" s="368" t="s">
        <v>118</v>
      </c>
      <c r="C58" s="230">
        <v>10</v>
      </c>
      <c r="E58" s="369"/>
      <c r="F58" s="270">
        <f t="shared" si="2"/>
        <v>1269.7100000000009</v>
      </c>
      <c r="G58" s="64"/>
      <c r="H58" s="64"/>
      <c r="I58" s="64"/>
      <c r="J58" s="64"/>
      <c r="K58" s="64"/>
      <c r="L58" s="64"/>
      <c r="M58" s="78"/>
      <c r="N58" s="78"/>
    </row>
    <row r="59" spans="1:14" ht="21.75" customHeight="1" x14ac:dyDescent="0.15">
      <c r="A59" s="272">
        <v>42677</v>
      </c>
      <c r="B59" s="368" t="s">
        <v>119</v>
      </c>
      <c r="C59" s="230">
        <v>10</v>
      </c>
      <c r="E59" s="369"/>
      <c r="F59" s="270">
        <f t="shared" si="2"/>
        <v>1279.7100000000009</v>
      </c>
      <c r="G59" s="64"/>
      <c r="H59" s="64"/>
      <c r="I59" s="64"/>
      <c r="J59" s="64"/>
      <c r="K59" s="64"/>
      <c r="L59" s="64"/>
      <c r="M59" s="78"/>
      <c r="N59" s="78"/>
    </row>
    <row r="60" spans="1:14" ht="21.75" customHeight="1" x14ac:dyDescent="0.15">
      <c r="A60" s="272">
        <v>42685</v>
      </c>
      <c r="B60" s="368" t="s">
        <v>120</v>
      </c>
      <c r="C60" s="230">
        <v>10</v>
      </c>
      <c r="E60" s="369"/>
      <c r="F60" s="270">
        <f t="shared" si="2"/>
        <v>1289.7100000000009</v>
      </c>
      <c r="G60" s="64"/>
      <c r="H60" s="64"/>
      <c r="I60" s="64"/>
      <c r="J60" s="64"/>
      <c r="K60" s="64"/>
      <c r="L60" s="64"/>
      <c r="M60" s="78"/>
      <c r="N60" s="78"/>
    </row>
    <row r="61" spans="1:14" ht="21.75" customHeight="1" x14ac:dyDescent="0.15">
      <c r="A61" s="272">
        <v>42689</v>
      </c>
      <c r="B61" s="368" t="s">
        <v>127</v>
      </c>
      <c r="C61" s="230"/>
      <c r="E61" s="239">
        <v>11</v>
      </c>
      <c r="F61" s="270">
        <f t="shared" si="2"/>
        <v>1278.7100000000009</v>
      </c>
      <c r="G61" s="64"/>
      <c r="H61" s="64"/>
      <c r="I61" s="64"/>
      <c r="J61" s="64"/>
      <c r="K61" s="64"/>
      <c r="L61" s="64"/>
      <c r="M61" s="78"/>
      <c r="N61" s="78"/>
    </row>
    <row r="62" spans="1:14" ht="21.75" customHeight="1" x14ac:dyDescent="0.15">
      <c r="A62" s="272">
        <v>42689</v>
      </c>
      <c r="B62" s="368" t="s">
        <v>12</v>
      </c>
      <c r="C62" s="230"/>
      <c r="E62" s="239">
        <v>1.1000000000000001</v>
      </c>
      <c r="F62" s="270">
        <f t="shared" si="2"/>
        <v>1277.610000000001</v>
      </c>
      <c r="G62" s="64"/>
      <c r="H62" s="64"/>
      <c r="I62" s="64"/>
      <c r="J62" s="64"/>
      <c r="K62" s="64"/>
      <c r="L62" s="64"/>
      <c r="M62" s="78"/>
      <c r="N62" s="78"/>
    </row>
    <row r="63" spans="1:14" ht="21.75" customHeight="1" x14ac:dyDescent="0.15">
      <c r="A63" s="272">
        <v>42712</v>
      </c>
      <c r="B63" s="368" t="s">
        <v>122</v>
      </c>
      <c r="C63" s="230">
        <v>10</v>
      </c>
      <c r="E63" s="239"/>
      <c r="F63" s="270">
        <f t="shared" si="2"/>
        <v>1287.610000000001</v>
      </c>
      <c r="G63" s="64"/>
      <c r="H63" s="64"/>
      <c r="I63" s="64"/>
      <c r="J63" s="64"/>
      <c r="K63" s="64"/>
      <c r="L63" s="64"/>
      <c r="M63" s="78"/>
      <c r="N63" s="78"/>
    </row>
    <row r="64" spans="1:14" ht="21.75" customHeight="1" x14ac:dyDescent="0.15">
      <c r="A64" s="272">
        <v>42725</v>
      </c>
      <c r="B64" s="368" t="s">
        <v>130</v>
      </c>
      <c r="C64" s="239"/>
      <c r="E64" s="239">
        <v>12</v>
      </c>
      <c r="F64" s="270">
        <f t="shared" si="2"/>
        <v>1275.610000000001</v>
      </c>
      <c r="G64" s="64"/>
      <c r="H64" s="64"/>
      <c r="I64" s="64"/>
      <c r="J64" s="64"/>
      <c r="K64" s="64"/>
      <c r="L64" s="64"/>
      <c r="M64" s="78"/>
      <c r="N64" s="78"/>
    </row>
    <row r="65" spans="1:14" ht="21.75" customHeight="1" x14ac:dyDescent="0.15">
      <c r="A65" s="272"/>
      <c r="B65" s="372"/>
      <c r="C65" s="230"/>
      <c r="E65" s="239"/>
      <c r="F65" s="270">
        <f t="shared" si="2"/>
        <v>1275.610000000001</v>
      </c>
      <c r="G65" s="64"/>
      <c r="H65" s="64"/>
      <c r="I65" s="64"/>
      <c r="J65" s="64"/>
      <c r="K65" s="64"/>
      <c r="L65" s="64"/>
      <c r="M65" s="78"/>
      <c r="N65" s="78"/>
    </row>
    <row r="66" spans="1:14" ht="21.75" customHeight="1" x14ac:dyDescent="0.15">
      <c r="A66" s="342"/>
      <c r="B66" s="242"/>
      <c r="C66" s="230"/>
      <c r="E66" s="239"/>
      <c r="F66" s="270">
        <f t="shared" si="2"/>
        <v>1275.610000000001</v>
      </c>
      <c r="G66" s="64"/>
      <c r="H66" s="64"/>
      <c r="I66" s="64"/>
      <c r="J66" s="64"/>
      <c r="K66" s="64"/>
      <c r="L66" s="64"/>
      <c r="M66" s="78"/>
      <c r="N66" s="78"/>
    </row>
    <row r="67" spans="1:14" s="73" customFormat="1" ht="20.25" customHeight="1" x14ac:dyDescent="0.15">
      <c r="A67" s="266"/>
      <c r="B67" s="267" t="s">
        <v>106</v>
      </c>
      <c r="C67" s="97"/>
      <c r="D67" s="68"/>
      <c r="E67" s="69"/>
      <c r="F67" s="270">
        <f t="shared" si="2"/>
        <v>1275.610000000001</v>
      </c>
      <c r="G67" s="71"/>
      <c r="H67" s="98"/>
    </row>
    <row r="68" spans="1:14" ht="21.75" customHeight="1" x14ac:dyDescent="0.15">
      <c r="A68" s="344"/>
      <c r="B68" s="85"/>
      <c r="C68" s="100"/>
      <c r="E68" s="103"/>
      <c r="F68" s="99"/>
      <c r="G68" s="64"/>
      <c r="H68" s="64"/>
      <c r="I68" s="64"/>
      <c r="J68" s="64"/>
      <c r="K68" s="64"/>
      <c r="L68" s="64"/>
      <c r="M68" s="78"/>
      <c r="N68" s="78"/>
    </row>
    <row r="69" spans="1:14" ht="21.75" customHeight="1" x14ac:dyDescent="0.15">
      <c r="A69" s="344"/>
      <c r="B69" s="85"/>
      <c r="C69" s="100"/>
      <c r="E69" s="103"/>
      <c r="F69" s="99"/>
      <c r="G69" s="64"/>
      <c r="H69" s="64"/>
      <c r="I69" s="64"/>
      <c r="J69" s="64"/>
      <c r="K69" s="64"/>
      <c r="L69" s="64"/>
      <c r="M69" s="78"/>
      <c r="N69" s="78"/>
    </row>
    <row r="70" spans="1:14" ht="21.75" customHeight="1" x14ac:dyDescent="0.15">
      <c r="A70" s="344"/>
      <c r="B70" s="85"/>
      <c r="C70" s="100"/>
      <c r="E70" s="103"/>
      <c r="F70" s="99"/>
      <c r="G70" s="64"/>
      <c r="H70" s="64"/>
      <c r="I70" s="64"/>
      <c r="J70" s="64"/>
      <c r="K70" s="64"/>
      <c r="L70" s="64"/>
      <c r="M70" s="78"/>
      <c r="N70" s="78"/>
    </row>
    <row r="71" spans="1:14" ht="21.75" customHeight="1" x14ac:dyDescent="0.15">
      <c r="A71" s="344"/>
      <c r="B71" s="85"/>
      <c r="C71" s="100"/>
      <c r="E71" s="103"/>
      <c r="F71" s="99"/>
      <c r="G71" s="64"/>
      <c r="H71" s="64"/>
      <c r="I71" s="64"/>
      <c r="J71" s="64"/>
      <c r="K71" s="64"/>
      <c r="L71" s="64"/>
      <c r="M71" s="78"/>
      <c r="N71" s="78"/>
    </row>
    <row r="72" spans="1:14" ht="21.75" customHeight="1" x14ac:dyDescent="0.15">
      <c r="A72" s="345"/>
      <c r="B72" s="104"/>
      <c r="C72" s="105"/>
      <c r="D72" s="106"/>
      <c r="E72" s="107"/>
      <c r="F72" s="108"/>
      <c r="G72" s="64"/>
      <c r="H72" s="64"/>
      <c r="I72" s="64"/>
      <c r="J72" s="64"/>
      <c r="K72" s="64"/>
      <c r="L72" s="64"/>
      <c r="M72" s="78"/>
      <c r="N72" s="78"/>
    </row>
    <row r="73" spans="1:14" ht="21.75" customHeight="1" x14ac:dyDescent="0.15">
      <c r="A73" s="344"/>
      <c r="B73" s="85"/>
      <c r="E73" s="103"/>
      <c r="F73" s="99"/>
      <c r="G73" s="64"/>
      <c r="H73" s="64"/>
      <c r="I73" s="64"/>
      <c r="J73" s="64"/>
      <c r="K73" s="64"/>
      <c r="L73" s="64"/>
      <c r="M73" s="78"/>
      <c r="N73" s="78"/>
    </row>
    <row r="74" spans="1:14" ht="21.75" customHeight="1" x14ac:dyDescent="0.15">
      <c r="A74" s="344"/>
      <c r="B74" s="85"/>
      <c r="E74" s="103"/>
      <c r="F74" s="99"/>
      <c r="G74" s="64"/>
      <c r="H74" s="64"/>
      <c r="I74" s="64"/>
      <c r="J74" s="64"/>
      <c r="K74" s="64"/>
      <c r="L74" s="64"/>
      <c r="M74" s="78"/>
      <c r="N74" s="78"/>
    </row>
    <row r="75" spans="1:14" ht="21.75" customHeight="1" x14ac:dyDescent="0.15">
      <c r="A75" s="344"/>
      <c r="B75" s="85"/>
      <c r="C75" s="100"/>
      <c r="E75" s="103"/>
      <c r="F75" s="99"/>
      <c r="G75" s="64"/>
      <c r="H75" s="64"/>
      <c r="I75" s="64"/>
      <c r="J75" s="64"/>
      <c r="K75" s="64"/>
      <c r="L75" s="64"/>
      <c r="M75" s="78"/>
      <c r="N75" s="78"/>
    </row>
    <row r="76" spans="1:14" ht="21.75" customHeight="1" x14ac:dyDescent="0.15">
      <c r="A76" s="344"/>
      <c r="B76" s="85"/>
      <c r="C76" s="100"/>
      <c r="E76" s="103"/>
      <c r="F76" s="99"/>
      <c r="G76" s="64"/>
      <c r="H76" s="64"/>
      <c r="I76" s="64"/>
      <c r="J76" s="64"/>
      <c r="K76" s="64"/>
      <c r="L76" s="64"/>
      <c r="M76" s="78"/>
      <c r="N76" s="78"/>
    </row>
    <row r="77" spans="1:14" ht="21.75" customHeight="1" x14ac:dyDescent="0.15">
      <c r="A77" s="344"/>
      <c r="B77" s="85"/>
      <c r="C77" s="100"/>
      <c r="E77" s="103"/>
      <c r="F77" s="99"/>
      <c r="G77" s="64"/>
      <c r="H77" s="64"/>
      <c r="I77" s="64"/>
      <c r="J77" s="64"/>
      <c r="K77" s="64"/>
      <c r="L77" s="64"/>
      <c r="M77" s="78"/>
      <c r="N77" s="78"/>
    </row>
    <row r="78" spans="1:14" ht="21.75" customHeight="1" x14ac:dyDescent="0.15">
      <c r="A78" s="344"/>
      <c r="B78" s="85"/>
      <c r="D78"/>
      <c r="E78" s="103"/>
      <c r="F78" s="99"/>
      <c r="G78" s="64"/>
      <c r="H78" s="64"/>
      <c r="I78" s="64"/>
      <c r="J78" s="64"/>
      <c r="K78" s="64"/>
      <c r="L78" s="64"/>
      <c r="M78" s="78"/>
      <c r="N78" s="78"/>
    </row>
    <row r="79" spans="1:14" ht="21.75" customHeight="1" x14ac:dyDescent="0.15">
      <c r="A79" s="344"/>
      <c r="B79" s="85"/>
      <c r="D79"/>
      <c r="E79" s="103"/>
      <c r="F79" s="99"/>
      <c r="G79" s="64"/>
      <c r="H79" s="64"/>
      <c r="I79" s="64"/>
      <c r="J79" s="64"/>
      <c r="K79" s="64"/>
      <c r="L79" s="64"/>
      <c r="M79" s="78"/>
      <c r="N79" s="78"/>
    </row>
    <row r="80" spans="1:14" ht="21.75" customHeight="1" x14ac:dyDescent="0.15">
      <c r="A80" s="344"/>
      <c r="B80" s="85"/>
      <c r="C80" s="100"/>
      <c r="E80" s="103"/>
      <c r="F80" s="99"/>
      <c r="G80" s="64"/>
      <c r="H80" s="64"/>
      <c r="I80" s="64"/>
      <c r="J80" s="64"/>
      <c r="K80" s="64"/>
      <c r="L80" s="64"/>
      <c r="M80" s="78"/>
      <c r="N80" s="78"/>
    </row>
    <row r="81" spans="1:14" ht="21.75" customHeight="1" x14ac:dyDescent="0.15">
      <c r="A81" s="344"/>
      <c r="B81" s="85"/>
      <c r="D81"/>
      <c r="E81" s="103"/>
      <c r="F81" s="99"/>
      <c r="G81" s="64"/>
      <c r="H81" s="64"/>
      <c r="I81" s="64"/>
      <c r="J81" s="64"/>
      <c r="K81" s="64"/>
      <c r="L81" s="64"/>
      <c r="M81" s="78"/>
      <c r="N81" s="78"/>
    </row>
    <row r="82" spans="1:14" ht="21.75" customHeight="1" x14ac:dyDescent="0.15">
      <c r="A82" s="344"/>
      <c r="B82" s="85"/>
      <c r="D82"/>
      <c r="E82" s="103"/>
      <c r="F82" s="99"/>
      <c r="G82" s="64"/>
      <c r="H82" s="64"/>
      <c r="I82" s="64"/>
      <c r="J82" s="64"/>
      <c r="K82" s="64"/>
      <c r="L82" s="64"/>
      <c r="M82" s="78"/>
      <c r="N82" s="78"/>
    </row>
    <row r="83" spans="1:14" ht="21.75" customHeight="1" x14ac:dyDescent="0.15">
      <c r="A83" s="344"/>
      <c r="B83" s="91"/>
      <c r="C83" s="100"/>
      <c r="D83" s="89"/>
      <c r="E83" s="102"/>
      <c r="F83" s="99"/>
      <c r="G83" s="64"/>
      <c r="H83" s="64"/>
      <c r="I83" s="64"/>
      <c r="J83" s="64"/>
      <c r="K83" s="64"/>
      <c r="L83" s="64"/>
      <c r="M83" s="78"/>
      <c r="N83" s="78"/>
    </row>
    <row r="84" spans="1:14" ht="21.75" customHeight="1" x14ac:dyDescent="0.15">
      <c r="A84" s="344"/>
      <c r="B84" s="91"/>
      <c r="C84" s="100"/>
      <c r="D84" s="89"/>
      <c r="E84" s="102"/>
      <c r="F84" s="99"/>
      <c r="G84" s="64"/>
      <c r="H84" s="64"/>
      <c r="I84" s="64"/>
      <c r="J84" s="64"/>
      <c r="K84" s="64"/>
      <c r="L84" s="64"/>
      <c r="M84" s="78"/>
      <c r="N84" s="78"/>
    </row>
    <row r="85" spans="1:14" ht="21.75" customHeight="1" x14ac:dyDescent="0.15">
      <c r="A85" s="345"/>
      <c r="B85" s="104"/>
      <c r="C85" s="105"/>
      <c r="D85" s="106"/>
      <c r="E85" s="107"/>
      <c r="F85" s="108"/>
      <c r="G85" s="64"/>
      <c r="H85" s="64"/>
      <c r="I85" s="64"/>
      <c r="J85" s="64"/>
      <c r="K85" s="64"/>
      <c r="L85" s="64"/>
      <c r="M85" s="78"/>
      <c r="N85" s="78"/>
    </row>
    <row r="86" spans="1:14" ht="21.75" customHeight="1" x14ac:dyDescent="0.15">
      <c r="A86" s="344"/>
      <c r="B86" s="79"/>
      <c r="C86" s="100"/>
      <c r="E86" s="103"/>
      <c r="F86" s="99"/>
      <c r="G86" s="64"/>
      <c r="H86" s="64"/>
      <c r="I86" s="64"/>
      <c r="J86" s="64"/>
      <c r="K86" s="64"/>
      <c r="L86" s="64"/>
      <c r="M86" s="78"/>
      <c r="N86" s="78"/>
    </row>
    <row r="87" spans="1:14" ht="21.75" customHeight="1" x14ac:dyDescent="0.15">
      <c r="A87" s="344"/>
      <c r="B87" s="85"/>
      <c r="C87" s="100"/>
      <c r="E87" s="103"/>
      <c r="F87" s="99"/>
      <c r="G87" s="64"/>
      <c r="H87" s="64"/>
      <c r="I87" s="64"/>
      <c r="J87" s="64"/>
      <c r="K87" s="64"/>
      <c r="L87" s="64"/>
      <c r="M87" s="78"/>
      <c r="N87" s="78"/>
    </row>
    <row r="88" spans="1:14" ht="21.75" customHeight="1" x14ac:dyDescent="0.15">
      <c r="A88" s="344"/>
      <c r="B88" s="85"/>
      <c r="C88" s="100"/>
      <c r="E88" s="103"/>
      <c r="F88" s="99"/>
      <c r="G88" s="64"/>
      <c r="H88" s="64"/>
      <c r="I88" s="64"/>
      <c r="J88" s="64"/>
      <c r="K88" s="64"/>
      <c r="L88" s="64"/>
      <c r="M88" s="78"/>
      <c r="N88" s="78"/>
    </row>
    <row r="89" spans="1:14" ht="21.75" customHeight="1" x14ac:dyDescent="0.15">
      <c r="A89" s="344"/>
      <c r="B89" s="85"/>
      <c r="C89" s="100"/>
      <c r="E89" s="103"/>
      <c r="F89" s="99"/>
      <c r="G89" s="64"/>
      <c r="H89" s="64"/>
      <c r="I89" s="64"/>
      <c r="J89" s="64"/>
      <c r="K89" s="64"/>
      <c r="L89" s="64"/>
      <c r="M89" s="78"/>
      <c r="N89" s="78"/>
    </row>
    <row r="90" spans="1:14" ht="21.75" customHeight="1" x14ac:dyDescent="0.15">
      <c r="A90" s="344"/>
      <c r="B90" s="79"/>
      <c r="C90" s="100"/>
      <c r="E90" s="103"/>
      <c r="F90" s="99"/>
      <c r="G90" s="64"/>
      <c r="H90" s="64"/>
      <c r="I90" s="64"/>
      <c r="J90" s="64"/>
      <c r="K90" s="64"/>
      <c r="L90" s="64"/>
      <c r="M90" s="78"/>
      <c r="N90" s="78"/>
    </row>
    <row r="91" spans="1:14" ht="21.75" customHeight="1" x14ac:dyDescent="0.15">
      <c r="A91" s="344"/>
      <c r="B91" s="79"/>
      <c r="C91" s="100"/>
      <c r="E91" s="103"/>
      <c r="F91" s="99"/>
      <c r="G91" s="64"/>
      <c r="H91" s="64"/>
      <c r="I91" s="64"/>
      <c r="J91" s="64"/>
      <c r="K91" s="64"/>
      <c r="L91" s="64"/>
      <c r="M91" s="78"/>
      <c r="N91" s="78"/>
    </row>
    <row r="92" spans="1:14" ht="21.75" customHeight="1" x14ac:dyDescent="0.15">
      <c r="A92" s="344"/>
      <c r="B92" s="79"/>
      <c r="C92" s="100"/>
      <c r="E92" s="103"/>
      <c r="F92" s="99"/>
      <c r="G92" s="64"/>
      <c r="H92" s="64"/>
      <c r="I92" s="64"/>
      <c r="J92" s="64"/>
      <c r="K92" s="64"/>
      <c r="L92" s="64"/>
      <c r="M92" s="78"/>
      <c r="N92" s="78"/>
    </row>
    <row r="93" spans="1:14" ht="21.75" customHeight="1" x14ac:dyDescent="0.15">
      <c r="A93" s="344"/>
      <c r="B93" s="79"/>
      <c r="C93" s="100"/>
      <c r="E93" s="103"/>
      <c r="F93" s="99"/>
      <c r="G93" s="64"/>
      <c r="H93" s="64"/>
      <c r="I93" s="64"/>
      <c r="J93" s="64"/>
      <c r="K93" s="64"/>
      <c r="L93" s="64"/>
      <c r="M93" s="78"/>
      <c r="N93" s="78"/>
    </row>
    <row r="94" spans="1:14" ht="21.75" customHeight="1" x14ac:dyDescent="0.15">
      <c r="A94" s="90"/>
      <c r="B94" s="79"/>
      <c r="C94" s="100"/>
      <c r="E94" s="103"/>
      <c r="F94" s="99"/>
      <c r="G94" s="64"/>
      <c r="H94" s="64"/>
      <c r="I94" s="64"/>
      <c r="J94" s="64"/>
      <c r="K94" s="64"/>
      <c r="L94" s="64"/>
      <c r="M94" s="78"/>
      <c r="N94" s="78"/>
    </row>
    <row r="95" spans="1:14" ht="21.75" customHeight="1" x14ac:dyDescent="0.15">
      <c r="A95" s="90"/>
      <c r="B95" s="79"/>
      <c r="C95" s="100"/>
      <c r="E95" s="103"/>
      <c r="F95" s="99"/>
      <c r="G95" s="64"/>
      <c r="H95" s="64"/>
      <c r="I95" s="64"/>
      <c r="J95" s="64"/>
      <c r="K95" s="64"/>
      <c r="L95" s="64"/>
      <c r="M95" s="78"/>
      <c r="N95" s="78"/>
    </row>
    <row r="96" spans="1:14" ht="21.75" customHeight="1" x14ac:dyDescent="0.15">
      <c r="A96" s="90"/>
      <c r="B96" s="79"/>
      <c r="C96" s="100"/>
      <c r="E96" s="103"/>
      <c r="F96" s="99"/>
      <c r="G96" s="64"/>
      <c r="H96" s="64"/>
      <c r="I96" s="64"/>
      <c r="J96" s="64"/>
      <c r="K96" s="64"/>
      <c r="L96" s="64"/>
      <c r="M96" s="78"/>
      <c r="N96" s="78"/>
    </row>
    <row r="97" spans="1:14" ht="21.75" customHeight="1" x14ac:dyDescent="0.15">
      <c r="A97" s="90"/>
      <c r="B97" s="79"/>
      <c r="C97" s="100"/>
      <c r="E97" s="103"/>
      <c r="F97" s="99"/>
      <c r="G97" s="64"/>
      <c r="H97" s="64"/>
      <c r="I97" s="64"/>
      <c r="J97" s="64"/>
      <c r="K97" s="64"/>
      <c r="L97" s="64"/>
      <c r="M97" s="78"/>
      <c r="N97" s="78"/>
    </row>
    <row r="98" spans="1:14" ht="21.75" customHeight="1" x14ac:dyDescent="0.15">
      <c r="A98" s="90"/>
      <c r="B98" s="79"/>
      <c r="C98" s="100"/>
      <c r="E98" s="103"/>
      <c r="F98" s="99"/>
      <c r="G98" s="64"/>
      <c r="H98" s="64"/>
      <c r="I98" s="64"/>
      <c r="J98" s="64"/>
      <c r="K98" s="64"/>
      <c r="L98" s="64"/>
      <c r="M98" s="78"/>
      <c r="N98" s="78"/>
    </row>
    <row r="99" spans="1:14" ht="21.75" customHeight="1" x14ac:dyDescent="0.15">
      <c r="A99" s="90"/>
      <c r="B99" s="79"/>
      <c r="C99" s="100"/>
      <c r="E99" s="103"/>
      <c r="F99" s="99"/>
      <c r="G99" s="64"/>
      <c r="H99" s="64"/>
      <c r="I99" s="64"/>
      <c r="J99" s="64"/>
      <c r="K99" s="64"/>
      <c r="L99" s="64"/>
      <c r="M99" s="78"/>
      <c r="N99" s="78"/>
    </row>
    <row r="100" spans="1:14" ht="21.75" customHeight="1" x14ac:dyDescent="0.15">
      <c r="A100" s="90"/>
      <c r="B100" s="79"/>
      <c r="C100" s="100"/>
      <c r="E100" s="103"/>
      <c r="F100" s="99"/>
      <c r="G100" s="64"/>
      <c r="H100" s="64"/>
      <c r="I100" s="64"/>
      <c r="J100" s="64"/>
      <c r="K100" s="64"/>
      <c r="L100" s="64"/>
      <c r="M100" s="78"/>
      <c r="N100" s="78"/>
    </row>
    <row r="101" spans="1:14" ht="21.75" customHeight="1" x14ac:dyDescent="0.15">
      <c r="A101" s="90"/>
      <c r="B101" s="79"/>
      <c r="C101" s="100"/>
      <c r="E101" s="103"/>
      <c r="F101" s="99"/>
      <c r="G101" s="64"/>
      <c r="H101" s="64"/>
      <c r="I101" s="64"/>
      <c r="J101" s="64"/>
      <c r="K101" s="64"/>
      <c r="L101" s="64"/>
      <c r="M101" s="78"/>
      <c r="N101" s="78"/>
    </row>
    <row r="102" spans="1:14" ht="21.75" customHeight="1" x14ac:dyDescent="0.15">
      <c r="A102" s="90"/>
      <c r="B102" s="79"/>
      <c r="D102"/>
      <c r="E102" s="103"/>
      <c r="F102" s="99"/>
      <c r="G102" s="64"/>
      <c r="H102" s="64"/>
      <c r="I102" s="64"/>
      <c r="J102" s="64"/>
      <c r="K102" s="64"/>
      <c r="L102" s="64"/>
      <c r="M102" s="78"/>
      <c r="N102" s="78"/>
    </row>
    <row r="103" spans="1:14" ht="21.75" customHeight="1" x14ac:dyDescent="0.15">
      <c r="A103" s="90"/>
      <c r="B103" s="79"/>
      <c r="D103"/>
      <c r="E103" s="103"/>
      <c r="F103" s="99"/>
      <c r="G103" s="64"/>
      <c r="H103" s="64"/>
      <c r="I103" s="64"/>
      <c r="J103" s="64"/>
      <c r="K103" s="64"/>
      <c r="L103" s="64"/>
      <c r="M103" s="78"/>
      <c r="N103" s="78"/>
    </row>
    <row r="104" spans="1:14" ht="21.75" customHeight="1" x14ac:dyDescent="0.15">
      <c r="A104" s="90"/>
      <c r="B104" s="85"/>
      <c r="D104"/>
      <c r="E104" s="103"/>
      <c r="F104" s="99"/>
      <c r="G104" s="64"/>
      <c r="H104" s="64"/>
      <c r="I104" s="64"/>
      <c r="J104" s="64"/>
      <c r="K104" s="64"/>
      <c r="L104" s="64"/>
      <c r="M104" s="78"/>
      <c r="N104" s="78"/>
    </row>
    <row r="105" spans="1:14" ht="21.75" customHeight="1" x14ac:dyDescent="0.15">
      <c r="A105" s="90"/>
      <c r="B105" s="79"/>
      <c r="D105"/>
      <c r="E105" s="103"/>
      <c r="F105" s="99"/>
      <c r="G105" s="64"/>
      <c r="H105" s="64"/>
      <c r="I105" s="64"/>
      <c r="J105" s="64"/>
      <c r="K105" s="64"/>
      <c r="L105" s="64"/>
      <c r="M105" s="78"/>
      <c r="N105" s="78"/>
    </row>
    <row r="106" spans="1:14" ht="21.75" customHeight="1" x14ac:dyDescent="0.15">
      <c r="A106" s="90"/>
      <c r="B106" s="79"/>
      <c r="D106"/>
      <c r="E106" s="103"/>
      <c r="F106" s="99"/>
      <c r="G106" s="64"/>
      <c r="H106" s="64"/>
      <c r="I106" s="64"/>
      <c r="J106" s="64"/>
      <c r="K106" s="64"/>
      <c r="L106" s="64"/>
      <c r="M106" s="78"/>
      <c r="N106" s="78"/>
    </row>
    <row r="107" spans="1:14" ht="21.75" customHeight="1" x14ac:dyDescent="0.15">
      <c r="A107" s="90"/>
      <c r="B107" s="79"/>
      <c r="C107" s="100"/>
      <c r="E107" s="103"/>
      <c r="F107" s="99"/>
      <c r="G107" s="64"/>
      <c r="H107" s="64"/>
      <c r="I107" s="64"/>
      <c r="J107" s="64"/>
      <c r="K107" s="64"/>
      <c r="L107" s="64"/>
      <c r="M107" s="78"/>
      <c r="N107" s="78"/>
    </row>
    <row r="108" spans="1:14" ht="21.75" customHeight="1" x14ac:dyDescent="0.15">
      <c r="A108" s="90"/>
      <c r="B108" s="79"/>
      <c r="C108" s="100"/>
      <c r="E108" s="103"/>
      <c r="F108" s="99"/>
      <c r="G108" s="64"/>
      <c r="H108" s="64"/>
      <c r="I108" s="64"/>
      <c r="J108" s="64"/>
      <c r="K108" s="64"/>
      <c r="L108" s="64"/>
      <c r="M108" s="78"/>
      <c r="N108" s="78"/>
    </row>
    <row r="109" spans="1:14" ht="21.75" customHeight="1" x14ac:dyDescent="0.15">
      <c r="A109" s="90"/>
      <c r="B109" s="79"/>
      <c r="C109" s="100"/>
      <c r="E109" s="103"/>
      <c r="F109" s="99"/>
      <c r="G109" s="64"/>
      <c r="H109" s="64"/>
      <c r="I109" s="64"/>
      <c r="J109" s="64"/>
      <c r="K109" s="64"/>
      <c r="L109" s="64"/>
      <c r="M109" s="78"/>
      <c r="N109" s="78"/>
    </row>
    <row r="110" spans="1:14" ht="21.75" customHeight="1" x14ac:dyDescent="0.15">
      <c r="A110" s="90"/>
      <c r="B110" s="91"/>
      <c r="C110" s="100"/>
      <c r="E110" s="103"/>
      <c r="F110" s="99"/>
      <c r="G110" s="64"/>
      <c r="H110" s="64"/>
      <c r="I110" s="64"/>
      <c r="J110" s="64"/>
      <c r="K110" s="64"/>
      <c r="L110" s="64"/>
      <c r="M110" s="78"/>
      <c r="N110" s="78"/>
    </row>
    <row r="111" spans="1:14" ht="21.75" customHeight="1" x14ac:dyDescent="0.15">
      <c r="A111" s="90"/>
      <c r="B111" s="91"/>
      <c r="C111" s="100"/>
      <c r="E111" s="103"/>
      <c r="F111" s="99"/>
      <c r="G111" s="64"/>
      <c r="H111" s="64"/>
      <c r="I111" s="64"/>
      <c r="J111" s="64"/>
      <c r="K111" s="64"/>
      <c r="L111" s="64"/>
      <c r="M111" s="78"/>
      <c r="N111" s="78"/>
    </row>
    <row r="112" spans="1:14" ht="21.75" customHeight="1" x14ac:dyDescent="0.15">
      <c r="A112" s="90"/>
      <c r="B112" s="91"/>
      <c r="C112" s="100"/>
      <c r="E112" s="103"/>
      <c r="F112" s="99"/>
      <c r="G112" s="64"/>
      <c r="H112" s="64"/>
      <c r="I112" s="64"/>
      <c r="J112" s="64"/>
      <c r="K112" s="64"/>
      <c r="L112" s="64"/>
      <c r="M112" s="78"/>
      <c r="N112" s="78"/>
    </row>
    <row r="113" spans="1:15" ht="21.75" customHeight="1" x14ac:dyDescent="0.15">
      <c r="A113" s="90"/>
      <c r="B113" s="91"/>
      <c r="C113" s="100"/>
      <c r="E113" s="103"/>
      <c r="F113" s="99"/>
      <c r="G113" s="64"/>
      <c r="H113" s="64"/>
      <c r="I113" s="64"/>
      <c r="J113" s="64"/>
      <c r="K113" s="64"/>
      <c r="L113" s="64"/>
      <c r="M113" s="78"/>
      <c r="N113" s="78"/>
    </row>
    <row r="114" spans="1:15" ht="21.75" customHeight="1" x14ac:dyDescent="0.15">
      <c r="A114" s="90"/>
      <c r="B114" s="91"/>
      <c r="C114" s="100"/>
      <c r="E114" s="103"/>
      <c r="F114" s="99"/>
      <c r="G114" s="64"/>
      <c r="H114" s="64"/>
      <c r="I114" s="64"/>
      <c r="J114" s="64"/>
      <c r="K114" s="64"/>
      <c r="L114" s="64"/>
      <c r="M114" s="78"/>
      <c r="N114" s="78"/>
    </row>
    <row r="115" spans="1:15" ht="21.75" customHeight="1" x14ac:dyDescent="0.15">
      <c r="A115" s="90"/>
      <c r="B115" s="91"/>
      <c r="C115" s="100"/>
      <c r="E115" s="103"/>
      <c r="F115" s="99"/>
      <c r="G115" s="64"/>
      <c r="H115" s="64"/>
      <c r="I115" s="64"/>
      <c r="J115" s="64"/>
      <c r="K115" s="64"/>
      <c r="L115" s="64"/>
      <c r="M115" s="78"/>
      <c r="N115" s="78"/>
    </row>
    <row r="116" spans="1:15" ht="21.75" customHeight="1" x14ac:dyDescent="0.15">
      <c r="A116" s="90"/>
      <c r="B116" s="91"/>
      <c r="C116" s="100"/>
      <c r="E116" s="103"/>
      <c r="F116" s="99"/>
      <c r="G116" s="64"/>
      <c r="H116" s="64"/>
      <c r="I116" s="64"/>
      <c r="J116" s="64"/>
      <c r="K116" s="64"/>
      <c r="L116" s="64"/>
      <c r="M116" s="78"/>
      <c r="N116" s="78"/>
    </row>
    <row r="117" spans="1:15" ht="21.75" customHeight="1" x14ac:dyDescent="0.15">
      <c r="A117" s="90"/>
      <c r="B117" s="91"/>
      <c r="C117" s="100"/>
      <c r="E117" s="103"/>
      <c r="F117" s="99"/>
      <c r="G117" s="64"/>
      <c r="H117" s="64"/>
      <c r="I117" s="64"/>
      <c r="J117" s="64"/>
      <c r="K117" s="64"/>
      <c r="L117" s="64"/>
      <c r="M117" s="78"/>
      <c r="N117" s="78"/>
    </row>
    <row r="118" spans="1:15" ht="21.75" customHeight="1" x14ac:dyDescent="0.15">
      <c r="A118" s="90"/>
      <c r="B118" s="91"/>
      <c r="C118" s="100"/>
      <c r="E118" s="103"/>
      <c r="F118" s="99"/>
      <c r="G118" s="64"/>
      <c r="H118" s="64"/>
      <c r="I118" s="64"/>
      <c r="J118" s="64"/>
      <c r="K118" s="64"/>
      <c r="L118" s="64"/>
      <c r="M118" s="78"/>
      <c r="N118" s="78"/>
    </row>
    <row r="119" spans="1:15" ht="21.75" customHeight="1" x14ac:dyDescent="0.15">
      <c r="A119" s="90"/>
      <c r="B119" s="91"/>
      <c r="C119" s="100"/>
      <c r="E119" s="103"/>
      <c r="F119" s="99"/>
      <c r="G119" s="64"/>
      <c r="H119" s="64"/>
      <c r="I119" s="64"/>
      <c r="J119" s="64"/>
      <c r="K119" s="64"/>
      <c r="L119" s="64"/>
      <c r="M119" s="78"/>
      <c r="N119" s="78"/>
    </row>
    <row r="120" spans="1:15" ht="21.75" customHeight="1" x14ac:dyDescent="0.15">
      <c r="A120" s="90"/>
      <c r="B120" s="91"/>
      <c r="D120"/>
      <c r="E120" s="103"/>
      <c r="F120" s="99"/>
      <c r="G120" s="64"/>
      <c r="H120" s="64"/>
      <c r="I120" s="64"/>
      <c r="J120" s="64"/>
      <c r="K120" s="64"/>
      <c r="L120" s="64"/>
      <c r="M120" s="78"/>
      <c r="N120" s="78"/>
    </row>
    <row r="121" spans="1:15" ht="21.75" customHeight="1" x14ac:dyDescent="0.15">
      <c r="A121" s="90"/>
      <c r="B121" s="91"/>
      <c r="D121"/>
      <c r="E121" s="103"/>
      <c r="F121" s="99"/>
      <c r="G121" s="64"/>
      <c r="H121" s="64"/>
      <c r="I121" s="64"/>
      <c r="J121" s="64"/>
      <c r="K121" s="64"/>
      <c r="L121" s="64"/>
      <c r="M121" s="78"/>
      <c r="N121" s="78"/>
    </row>
    <row r="122" spans="1:15" ht="21.75" customHeight="1" x14ac:dyDescent="0.15">
      <c r="A122" s="90"/>
      <c r="B122" s="91"/>
      <c r="C122" s="100"/>
      <c r="E122" s="103"/>
      <c r="F122" s="99"/>
      <c r="G122" s="64"/>
      <c r="H122" s="64"/>
      <c r="I122" s="64"/>
      <c r="J122" s="64"/>
      <c r="K122" s="64"/>
      <c r="L122" s="64"/>
      <c r="M122" s="78"/>
      <c r="N122" s="78"/>
    </row>
    <row r="123" spans="1:15" ht="21.75" customHeight="1" x14ac:dyDescent="0.15">
      <c r="A123" s="90"/>
      <c r="B123" s="91"/>
      <c r="C123" s="100"/>
      <c r="E123" s="103"/>
      <c r="F123" s="99"/>
      <c r="G123" s="64"/>
      <c r="H123" s="64"/>
      <c r="I123" s="64"/>
      <c r="J123" s="64"/>
      <c r="K123" s="64"/>
      <c r="L123" s="64"/>
      <c r="M123" s="78"/>
      <c r="N123" s="78"/>
    </row>
    <row r="124" spans="1:15" s="221" customFormat="1" ht="21.75" customHeight="1" x14ac:dyDescent="0.15">
      <c r="A124" s="90"/>
      <c r="B124" s="91"/>
      <c r="C124" s="100"/>
      <c r="D124" s="55"/>
      <c r="E124" s="103"/>
      <c r="F124" s="99"/>
      <c r="G124" s="277"/>
      <c r="H124" s="277"/>
      <c r="I124" s="277"/>
      <c r="J124" s="277"/>
      <c r="K124" s="277"/>
      <c r="L124" s="277"/>
      <c r="M124" s="278"/>
      <c r="N124" s="278"/>
      <c r="O124" s="279"/>
    </row>
    <row r="125" spans="1:15" ht="21.75" customHeight="1" x14ac:dyDescent="0.15">
      <c r="A125" s="90"/>
      <c r="B125" s="91"/>
      <c r="C125" s="100"/>
      <c r="E125" s="103"/>
      <c r="F125" s="99"/>
      <c r="G125" s="64"/>
      <c r="H125" s="64"/>
      <c r="I125" s="64"/>
      <c r="J125" s="64"/>
      <c r="K125" s="64"/>
      <c r="L125" s="64"/>
      <c r="M125" s="78"/>
      <c r="N125" s="78"/>
    </row>
    <row r="126" spans="1:15" ht="21.75" customHeight="1" x14ac:dyDescent="0.15">
      <c r="A126" s="90"/>
      <c r="B126" s="91"/>
      <c r="C126" s="100"/>
      <c r="E126" s="103"/>
      <c r="F126" s="99"/>
      <c r="G126" s="64"/>
      <c r="H126" s="64"/>
      <c r="I126" s="64"/>
      <c r="J126" s="64"/>
      <c r="K126" s="64"/>
      <c r="L126" s="64"/>
      <c r="M126" s="78"/>
      <c r="N126" s="78"/>
    </row>
    <row r="127" spans="1:15" ht="21.75" customHeight="1" x14ac:dyDescent="0.15">
      <c r="A127" s="90"/>
      <c r="B127" s="91"/>
      <c r="C127" s="100"/>
      <c r="E127" s="103"/>
      <c r="F127" s="99"/>
      <c r="G127" s="64"/>
      <c r="H127" s="64"/>
      <c r="I127" s="64"/>
      <c r="J127" s="64"/>
      <c r="K127" s="64"/>
      <c r="L127" s="64"/>
      <c r="M127" s="78"/>
      <c r="N127" s="78"/>
    </row>
    <row r="128" spans="1:15" ht="21.75" customHeight="1" x14ac:dyDescent="0.15">
      <c r="A128" s="90"/>
      <c r="B128" s="91"/>
      <c r="C128" s="100"/>
      <c r="E128" s="103"/>
      <c r="F128" s="99"/>
      <c r="G128" s="64"/>
      <c r="H128" s="64"/>
      <c r="I128" s="64"/>
      <c r="J128" s="64"/>
      <c r="K128" s="64"/>
      <c r="L128" s="64"/>
      <c r="M128" s="78"/>
      <c r="N128" s="78"/>
    </row>
    <row r="129" spans="1:14" s="88" customFormat="1" ht="21.75" customHeight="1" x14ac:dyDescent="0.15">
      <c r="A129" s="90"/>
      <c r="B129" s="91"/>
      <c r="C129" s="100"/>
      <c r="D129" s="55"/>
      <c r="E129" s="103"/>
      <c r="F129" s="99"/>
      <c r="G129" s="109"/>
    </row>
    <row r="130" spans="1:14" ht="21.75" customHeight="1" x14ac:dyDescent="0.15">
      <c r="A130" s="90"/>
      <c r="B130" s="91"/>
      <c r="C130" s="100"/>
      <c r="E130" s="103"/>
      <c r="F130" s="99"/>
      <c r="G130" s="64"/>
      <c r="H130" s="64"/>
      <c r="I130" s="64"/>
      <c r="J130" s="64"/>
      <c r="K130" s="64"/>
      <c r="L130" s="64"/>
      <c r="M130" s="78"/>
      <c r="N130" s="78"/>
    </row>
    <row r="131" spans="1:14" ht="21.75" customHeight="1" x14ac:dyDescent="0.15">
      <c r="A131" s="90"/>
      <c r="B131" s="91"/>
      <c r="C131" s="100"/>
      <c r="E131" s="103"/>
      <c r="F131" s="99"/>
      <c r="G131" s="64"/>
      <c r="H131" s="64"/>
      <c r="I131" s="64"/>
      <c r="J131" s="64"/>
      <c r="K131" s="64"/>
      <c r="L131" s="64"/>
      <c r="M131" s="78"/>
      <c r="N131" s="78"/>
    </row>
    <row r="132" spans="1:14" ht="21.75" customHeight="1" x14ac:dyDescent="0.15">
      <c r="A132" s="92"/>
      <c r="B132" s="111"/>
      <c r="C132" s="100"/>
      <c r="E132" s="103"/>
      <c r="F132" s="99"/>
      <c r="G132" s="64"/>
      <c r="H132" s="64"/>
      <c r="I132" s="64"/>
      <c r="J132" s="64"/>
      <c r="K132" s="64"/>
      <c r="L132" s="64"/>
      <c r="M132" s="78"/>
      <c r="N132" s="78"/>
    </row>
    <row r="133" spans="1:14" ht="21.75" customHeight="1" x14ac:dyDescent="0.15">
      <c r="A133" s="344"/>
      <c r="G133" s="64"/>
      <c r="H133" s="64"/>
      <c r="I133" s="64"/>
      <c r="J133" s="64"/>
      <c r="K133" s="64"/>
      <c r="L133" s="64"/>
      <c r="M133" s="78"/>
      <c r="N133" s="78"/>
    </row>
    <row r="134" spans="1:14" ht="21.75" customHeight="1" x14ac:dyDescent="0.15">
      <c r="A134" s="344"/>
      <c r="G134" s="64"/>
      <c r="H134" s="64"/>
      <c r="I134" s="64"/>
      <c r="J134" s="64"/>
      <c r="K134" s="64"/>
      <c r="L134" s="64"/>
      <c r="M134" s="78"/>
      <c r="N134" s="78"/>
    </row>
    <row r="135" spans="1:14" ht="21.75" customHeight="1" x14ac:dyDescent="0.15">
      <c r="A135" s="344"/>
      <c r="G135" s="64"/>
      <c r="H135" s="64"/>
      <c r="I135" s="64"/>
      <c r="J135" s="64"/>
      <c r="K135" s="64"/>
      <c r="L135" s="87"/>
      <c r="M135" s="78"/>
      <c r="N135" s="78"/>
    </row>
    <row r="136" spans="1:14" ht="21.75" customHeight="1" x14ac:dyDescent="0.15">
      <c r="A136" s="344"/>
      <c r="G136" s="64"/>
      <c r="H136" s="64"/>
      <c r="I136" s="64"/>
      <c r="J136" s="64"/>
      <c r="K136" s="64"/>
      <c r="L136" s="87"/>
      <c r="M136" s="78"/>
      <c r="N136" s="78"/>
    </row>
    <row r="137" spans="1:14" ht="21.75" customHeight="1" x14ac:dyDescent="0.15">
      <c r="A137" s="344"/>
      <c r="G137" s="64"/>
      <c r="H137" s="64"/>
      <c r="I137" s="64"/>
      <c r="J137" s="64"/>
      <c r="K137" s="64"/>
      <c r="L137" s="64"/>
      <c r="M137" s="78"/>
      <c r="N137" s="78"/>
    </row>
    <row r="138" spans="1:14" ht="21.75" customHeight="1" x14ac:dyDescent="0.15">
      <c r="A138" s="344"/>
      <c r="G138" s="64"/>
      <c r="H138" s="64"/>
      <c r="I138" s="64"/>
      <c r="J138" s="64"/>
      <c r="K138" s="64"/>
      <c r="L138" s="64"/>
      <c r="M138" s="78"/>
      <c r="N138" s="78"/>
    </row>
    <row r="139" spans="1:14" ht="21.75" customHeight="1" x14ac:dyDescent="0.15">
      <c r="A139" s="344"/>
      <c r="G139" s="64"/>
      <c r="H139" s="64"/>
      <c r="I139" s="64"/>
      <c r="J139" s="64"/>
      <c r="K139" s="64"/>
      <c r="L139" s="64"/>
      <c r="M139" s="78"/>
      <c r="N139" s="78"/>
    </row>
    <row r="140" spans="1:14" ht="21.75" customHeight="1" x14ac:dyDescent="0.15">
      <c r="A140" s="344"/>
      <c r="G140" s="64"/>
      <c r="H140" s="64"/>
      <c r="I140" s="64"/>
      <c r="J140" s="64"/>
      <c r="K140" s="64"/>
      <c r="L140" s="64"/>
    </row>
    <row r="141" spans="1:14" ht="21.75" customHeight="1" x14ac:dyDescent="0.15">
      <c r="A141" s="344"/>
      <c r="G141" s="64"/>
      <c r="H141" s="64"/>
      <c r="I141" s="64"/>
      <c r="J141" s="64"/>
      <c r="K141" s="64"/>
      <c r="L141" s="64"/>
    </row>
    <row r="142" spans="1:14" ht="21.75" customHeight="1" x14ac:dyDescent="0.15">
      <c r="A142" s="344"/>
      <c r="G142" s="64"/>
      <c r="H142" s="64"/>
      <c r="I142" s="64"/>
      <c r="J142" s="64"/>
      <c r="K142" s="64"/>
      <c r="L142" s="64"/>
    </row>
    <row r="143" spans="1:14" s="88" customFormat="1" ht="21.75" customHeight="1" x14ac:dyDescent="0.15">
      <c r="A143" s="344"/>
      <c r="B143"/>
      <c r="C143" s="93"/>
      <c r="D143" s="55"/>
      <c r="E143" s="94"/>
      <c r="F143"/>
      <c r="G143" s="109"/>
    </row>
    <row r="144" spans="1:14" ht="21.75" customHeight="1" x14ac:dyDescent="0.15">
      <c r="A144" s="344"/>
      <c r="G144" s="64"/>
      <c r="H144" s="64"/>
      <c r="I144" s="64"/>
      <c r="J144" s="64"/>
      <c r="K144" s="64"/>
      <c r="L144" s="64"/>
      <c r="M144" s="78"/>
      <c r="N144" s="78"/>
    </row>
    <row r="145" spans="1:12" ht="21.75" customHeight="1" x14ac:dyDescent="0.15">
      <c r="A145" s="344"/>
      <c r="G145" s="64"/>
      <c r="H145" s="64"/>
      <c r="I145" s="64"/>
      <c r="J145" s="64"/>
      <c r="K145" s="64"/>
      <c r="L145" s="64"/>
    </row>
    <row r="146" spans="1:12" ht="21.75" customHeight="1" x14ac:dyDescent="0.15">
      <c r="A146" s="344"/>
      <c r="G146" s="64"/>
      <c r="H146" s="64"/>
      <c r="I146" s="64"/>
      <c r="J146" s="64"/>
      <c r="K146" s="64"/>
      <c r="L146" s="64"/>
    </row>
    <row r="147" spans="1:12" ht="21.75" customHeight="1" x14ac:dyDescent="0.15">
      <c r="A147" s="344"/>
      <c r="G147" s="64"/>
      <c r="H147" s="64"/>
      <c r="I147" s="64"/>
      <c r="J147" s="64"/>
      <c r="K147" s="64"/>
      <c r="L147" s="64"/>
    </row>
    <row r="148" spans="1:12" ht="21.75" customHeight="1" x14ac:dyDescent="0.15">
      <c r="A148" s="344"/>
      <c r="G148" s="64"/>
      <c r="H148" s="64"/>
      <c r="I148" s="64"/>
      <c r="J148" s="64"/>
      <c r="K148" s="64"/>
      <c r="L148" s="64"/>
    </row>
    <row r="149" spans="1:12" ht="21.75" customHeight="1" x14ac:dyDescent="0.15">
      <c r="A149" s="344"/>
      <c r="G149" s="64"/>
      <c r="H149" s="64"/>
      <c r="I149" s="64"/>
      <c r="J149" s="64"/>
      <c r="K149" s="64"/>
      <c r="L149" s="64"/>
    </row>
    <row r="150" spans="1:12" ht="21.75" customHeight="1" x14ac:dyDescent="0.15">
      <c r="A150" s="344"/>
      <c r="G150" s="64"/>
      <c r="H150" s="64"/>
      <c r="I150" s="64"/>
      <c r="J150" s="64"/>
      <c r="K150" s="64"/>
      <c r="L150" s="64"/>
    </row>
    <row r="151" spans="1:12" ht="21.75" customHeight="1" x14ac:dyDescent="0.15">
      <c r="A151" s="344"/>
      <c r="G151" s="64"/>
      <c r="H151" s="64"/>
      <c r="I151" s="64"/>
      <c r="J151" s="64"/>
      <c r="K151" s="64"/>
      <c r="L151" s="64"/>
    </row>
    <row r="152" spans="1:12" ht="21.75" customHeight="1" x14ac:dyDescent="0.15">
      <c r="A152" s="344"/>
      <c r="G152" s="64"/>
      <c r="H152" s="64"/>
      <c r="I152" s="64"/>
      <c r="J152" s="64"/>
      <c r="K152" s="64"/>
      <c r="L152" s="64"/>
    </row>
    <row r="153" spans="1:12" ht="21.75" customHeight="1" x14ac:dyDescent="0.15">
      <c r="A153" s="344"/>
      <c r="G153" s="64"/>
      <c r="H153" s="64"/>
      <c r="I153" s="64"/>
      <c r="J153" s="64"/>
      <c r="K153" s="64"/>
      <c r="L153" s="64"/>
    </row>
    <row r="154" spans="1:12" ht="21.75" customHeight="1" x14ac:dyDescent="0.15">
      <c r="A154" s="344"/>
      <c r="G154" s="64"/>
      <c r="H154" s="64"/>
      <c r="I154" s="64"/>
      <c r="J154" s="64"/>
      <c r="K154" s="64"/>
      <c r="L154" s="64"/>
    </row>
    <row r="155" spans="1:12" ht="21.75" customHeight="1" x14ac:dyDescent="0.15">
      <c r="A155" s="344"/>
      <c r="G155" s="64"/>
      <c r="H155" s="64"/>
      <c r="I155" s="64"/>
      <c r="J155" s="64"/>
      <c r="K155" s="64"/>
      <c r="L155" s="64"/>
    </row>
    <row r="156" spans="1:12" ht="21.75" customHeight="1" x14ac:dyDescent="0.15">
      <c r="A156" s="344"/>
      <c r="G156" s="64"/>
      <c r="H156" s="64"/>
      <c r="I156" s="64"/>
      <c r="J156" s="64"/>
      <c r="K156" s="64"/>
      <c r="L156" s="64"/>
    </row>
    <row r="157" spans="1:12" ht="21.75" customHeight="1" x14ac:dyDescent="0.15">
      <c r="A157" s="344"/>
      <c r="G157" s="64"/>
      <c r="H157" s="64"/>
      <c r="I157" s="64"/>
      <c r="J157" s="64"/>
      <c r="K157" s="64"/>
      <c r="L157" s="64"/>
    </row>
    <row r="158" spans="1:12" ht="21.75" customHeight="1" x14ac:dyDescent="0.15">
      <c r="A158" s="344"/>
      <c r="G158" s="64"/>
      <c r="H158" s="64"/>
      <c r="I158" s="64"/>
      <c r="J158" s="64"/>
      <c r="K158" s="64"/>
      <c r="L158" s="64"/>
    </row>
    <row r="159" spans="1:12" ht="21.75" customHeight="1" x14ac:dyDescent="0.15">
      <c r="A159" s="344"/>
      <c r="G159" s="64"/>
      <c r="H159" s="64"/>
      <c r="I159" s="64"/>
      <c r="J159" s="64"/>
      <c r="K159" s="64"/>
      <c r="L159" s="64"/>
    </row>
    <row r="160" spans="1:12" ht="21.75" customHeight="1" x14ac:dyDescent="0.15">
      <c r="A160" s="344"/>
      <c r="G160" s="64"/>
      <c r="H160" s="64"/>
      <c r="I160" s="64"/>
      <c r="J160" s="64"/>
      <c r="K160" s="64"/>
      <c r="L160" s="64"/>
    </row>
    <row r="161" spans="1:12" ht="21.75" customHeight="1" x14ac:dyDescent="0.15">
      <c r="A161" s="344"/>
      <c r="G161" s="64"/>
      <c r="H161" s="64"/>
      <c r="I161" s="64"/>
      <c r="J161" s="64"/>
      <c r="K161" s="64"/>
      <c r="L161" s="64"/>
    </row>
    <row r="162" spans="1:12" ht="21.75" customHeight="1" x14ac:dyDescent="0.15">
      <c r="A162" s="344"/>
      <c r="G162" s="64"/>
      <c r="H162" s="64"/>
      <c r="I162" s="110"/>
      <c r="J162" s="64"/>
      <c r="K162" s="64"/>
      <c r="L162" s="64"/>
    </row>
    <row r="163" spans="1:12" ht="21.75" customHeight="1" x14ac:dyDescent="0.15">
      <c r="G163" s="64"/>
      <c r="H163" s="64"/>
      <c r="I163" s="64"/>
      <c r="J163" s="64"/>
      <c r="K163" s="64"/>
      <c r="L163" s="64"/>
    </row>
    <row r="164" spans="1:12" ht="21.75" customHeight="1" x14ac:dyDescent="0.15">
      <c r="G164" s="64"/>
      <c r="H164" s="64"/>
      <c r="I164" s="64"/>
      <c r="J164" s="64"/>
      <c r="K164" s="64"/>
      <c r="L164" s="64"/>
    </row>
    <row r="165" spans="1:12" ht="21.75" customHeight="1" x14ac:dyDescent="0.15">
      <c r="G165" s="64"/>
      <c r="H165" s="64"/>
      <c r="I165" s="64"/>
      <c r="J165" s="64"/>
      <c r="K165" s="64"/>
      <c r="L165" s="64"/>
    </row>
    <row r="166" spans="1:12" ht="21.75" customHeight="1" x14ac:dyDescent="0.15">
      <c r="G166" s="64"/>
      <c r="H166" s="64"/>
      <c r="I166" s="64"/>
      <c r="J166" s="64"/>
      <c r="K166" s="64"/>
      <c r="L166" s="64"/>
    </row>
    <row r="167" spans="1:12" ht="21.75" customHeight="1" x14ac:dyDescent="0.15">
      <c r="G167" s="64"/>
      <c r="H167" s="64"/>
      <c r="I167" s="64"/>
      <c r="J167" s="64"/>
      <c r="K167" s="64"/>
      <c r="L167" s="64"/>
    </row>
    <row r="168" spans="1:12" ht="21.75" customHeight="1" x14ac:dyDescent="0.15">
      <c r="G168" s="64"/>
      <c r="H168" s="64"/>
      <c r="I168" s="64"/>
      <c r="J168" s="64"/>
      <c r="K168" s="64"/>
      <c r="L168" s="64"/>
    </row>
    <row r="169" spans="1:12" ht="21.75" customHeight="1" x14ac:dyDescent="0.15">
      <c r="G169" s="64"/>
      <c r="H169" s="64"/>
      <c r="I169" s="64"/>
      <c r="J169" s="64"/>
      <c r="K169" s="64"/>
      <c r="L169" s="64"/>
    </row>
    <row r="170" spans="1:12" ht="21.75" customHeight="1" x14ac:dyDescent="0.15">
      <c r="G170" s="64"/>
      <c r="H170" s="64"/>
      <c r="I170" s="64"/>
      <c r="J170" s="64"/>
      <c r="K170" s="64"/>
      <c r="L170" s="64"/>
    </row>
    <row r="171" spans="1:12" ht="21.75" customHeight="1" x14ac:dyDescent="0.15">
      <c r="G171" s="64"/>
      <c r="H171" s="64"/>
      <c r="I171" s="64"/>
      <c r="J171" s="64"/>
      <c r="K171" s="64"/>
      <c r="L171" s="64"/>
    </row>
    <row r="172" spans="1:12" ht="21.75" customHeight="1" x14ac:dyDescent="0.15">
      <c r="G172" s="64"/>
      <c r="H172" s="64"/>
      <c r="I172" s="64"/>
      <c r="J172" s="64"/>
      <c r="K172" s="64"/>
      <c r="L172" s="64"/>
    </row>
    <row r="173" spans="1:12" ht="21.75" customHeight="1" x14ac:dyDescent="0.15">
      <c r="A173"/>
      <c r="C173"/>
      <c r="D173"/>
      <c r="E173"/>
      <c r="G173" s="64"/>
      <c r="H173" s="64"/>
      <c r="I173" s="64"/>
      <c r="J173" s="64"/>
      <c r="K173" s="64"/>
      <c r="L173" s="64"/>
    </row>
    <row r="174" spans="1:12" ht="21.75" customHeight="1" x14ac:dyDescent="0.15">
      <c r="A174"/>
      <c r="C174"/>
      <c r="D174"/>
      <c r="E174"/>
      <c r="G174" s="64"/>
      <c r="H174" s="64"/>
      <c r="I174" s="64"/>
      <c r="J174" s="64"/>
      <c r="K174" s="64"/>
      <c r="L174" s="64"/>
    </row>
    <row r="175" spans="1:12" ht="21.75" customHeight="1" x14ac:dyDescent="0.15">
      <c r="A175"/>
      <c r="C175"/>
      <c r="D175"/>
      <c r="E175"/>
      <c r="G175" s="64"/>
      <c r="H175" s="64"/>
      <c r="I175" s="64"/>
      <c r="J175" s="64"/>
      <c r="K175" s="64"/>
      <c r="L175" s="64"/>
    </row>
    <row r="176" spans="1:12" ht="21.75" customHeight="1" x14ac:dyDescent="0.15">
      <c r="A176"/>
      <c r="C176"/>
      <c r="D176"/>
      <c r="E176"/>
      <c r="G176" s="64"/>
      <c r="H176" s="64"/>
      <c r="I176" s="64"/>
      <c r="J176" s="64"/>
      <c r="K176" s="64"/>
      <c r="L176" s="64"/>
    </row>
    <row r="177" spans="1:12" ht="21.75" customHeight="1" x14ac:dyDescent="0.15">
      <c r="A177"/>
      <c r="C177"/>
      <c r="D177"/>
      <c r="E177"/>
      <c r="G177" s="64"/>
      <c r="H177" s="64"/>
      <c r="I177" s="64"/>
      <c r="J177" s="64"/>
      <c r="K177" s="64"/>
      <c r="L177" s="64"/>
    </row>
    <row r="178" spans="1:12" ht="21.75" customHeight="1" x14ac:dyDescent="0.15">
      <c r="A178"/>
      <c r="C178"/>
      <c r="D178"/>
      <c r="E178"/>
      <c r="G178" s="64"/>
      <c r="H178" s="64"/>
      <c r="I178" s="64"/>
      <c r="J178" s="64"/>
      <c r="K178" s="64"/>
      <c r="L178" s="64"/>
    </row>
    <row r="179" spans="1:12" ht="21.75" customHeight="1" x14ac:dyDescent="0.15">
      <c r="A179"/>
      <c r="C179"/>
      <c r="D179"/>
      <c r="E179"/>
      <c r="G179" s="64"/>
      <c r="H179" s="64"/>
      <c r="I179" s="64"/>
      <c r="J179" s="64"/>
      <c r="K179" s="64"/>
      <c r="L179" s="64"/>
    </row>
    <row r="180" spans="1:12" ht="21.75" customHeight="1" x14ac:dyDescent="0.15">
      <c r="A180"/>
      <c r="C180"/>
      <c r="D180"/>
      <c r="E180"/>
      <c r="G180" s="64"/>
      <c r="H180" s="64"/>
      <c r="I180" s="64"/>
      <c r="J180" s="64"/>
      <c r="K180" s="64"/>
      <c r="L180" s="64"/>
    </row>
    <row r="181" spans="1:12" ht="21.75" customHeight="1" x14ac:dyDescent="0.15">
      <c r="A181"/>
      <c r="C181"/>
      <c r="D181"/>
      <c r="E181"/>
      <c r="G181" s="64"/>
      <c r="H181" s="64"/>
      <c r="I181" s="64"/>
      <c r="J181" s="64"/>
      <c r="K181" s="64"/>
      <c r="L181" s="64"/>
    </row>
    <row r="182" spans="1:12" ht="21.75" customHeight="1" x14ac:dyDescent="0.15">
      <c r="A182"/>
      <c r="C182"/>
      <c r="D182"/>
      <c r="E182"/>
      <c r="G182" s="64"/>
      <c r="H182" s="64"/>
      <c r="I182" s="64"/>
      <c r="J182" s="64"/>
      <c r="K182" s="64"/>
      <c r="L182" s="64"/>
    </row>
    <row r="183" spans="1:12" ht="21.75" customHeight="1" x14ac:dyDescent="0.15">
      <c r="A183"/>
      <c r="C183"/>
      <c r="D183"/>
      <c r="E183"/>
      <c r="G183" s="64"/>
      <c r="H183" s="64"/>
      <c r="I183" s="64"/>
      <c r="J183" s="64"/>
      <c r="K183" s="64"/>
      <c r="L183" s="64"/>
    </row>
    <row r="184" spans="1:12" ht="21.75" customHeight="1" x14ac:dyDescent="0.15">
      <c r="A184"/>
      <c r="C184"/>
      <c r="D184"/>
      <c r="E184"/>
      <c r="G184" s="64"/>
      <c r="H184" s="64"/>
      <c r="I184" s="64"/>
      <c r="J184" s="64"/>
      <c r="K184" s="64"/>
      <c r="L184" s="64"/>
    </row>
    <row r="185" spans="1:12" ht="21.75" customHeight="1" x14ac:dyDescent="0.15">
      <c r="A185"/>
      <c r="C185"/>
      <c r="D185"/>
      <c r="E185"/>
      <c r="G185" s="64"/>
      <c r="H185" s="64"/>
      <c r="I185" s="64"/>
      <c r="J185" s="64"/>
      <c r="K185" s="64"/>
      <c r="L185" s="64"/>
    </row>
    <row r="186" spans="1:12" ht="21.75" customHeight="1" x14ac:dyDescent="0.15">
      <c r="A186"/>
      <c r="C186"/>
      <c r="D186"/>
      <c r="E186"/>
      <c r="G186" s="64"/>
      <c r="H186" s="64"/>
      <c r="I186" s="64"/>
      <c r="J186" s="64"/>
      <c r="K186" s="64"/>
      <c r="L186" s="64"/>
    </row>
    <row r="187" spans="1:12" ht="21.75" customHeight="1" x14ac:dyDescent="0.15">
      <c r="A187"/>
      <c r="C187"/>
      <c r="D187"/>
      <c r="E187"/>
      <c r="G187" s="64"/>
      <c r="H187" s="64"/>
      <c r="I187" s="64"/>
      <c r="J187" s="64"/>
      <c r="K187" s="64"/>
      <c r="L187" s="64"/>
    </row>
    <row r="188" spans="1:12" ht="21.75" customHeight="1" x14ac:dyDescent="0.15">
      <c r="A188"/>
      <c r="C188"/>
      <c r="D188"/>
      <c r="E188"/>
      <c r="G188" s="64"/>
      <c r="H188" s="64"/>
      <c r="I188" s="64"/>
      <c r="J188" s="64"/>
      <c r="K188" s="64"/>
      <c r="L188" s="64"/>
    </row>
    <row r="189" spans="1:12" ht="20.25" customHeight="1" x14ac:dyDescent="0.15">
      <c r="A189"/>
      <c r="C189"/>
      <c r="D189"/>
      <c r="E189"/>
      <c r="G189" s="64"/>
      <c r="H189" s="64"/>
      <c r="I189" s="64"/>
      <c r="J189" s="64"/>
      <c r="K189" s="64"/>
      <c r="L189" s="64"/>
    </row>
    <row r="190" spans="1:12" ht="20.25" customHeight="1" x14ac:dyDescent="0.15">
      <c r="A190"/>
      <c r="C190"/>
      <c r="D190"/>
      <c r="E190"/>
      <c r="G190" s="64"/>
      <c r="H190" s="64"/>
      <c r="I190" s="64"/>
      <c r="J190" s="64"/>
      <c r="K190" s="64"/>
      <c r="L190" s="64"/>
    </row>
    <row r="191" spans="1:12" ht="20.25" customHeight="1" x14ac:dyDescent="0.15">
      <c r="A191"/>
      <c r="C191"/>
      <c r="D191"/>
      <c r="E191"/>
      <c r="G191" s="64"/>
      <c r="H191" s="64"/>
      <c r="I191" s="64"/>
      <c r="J191" s="64"/>
      <c r="K191" s="64"/>
      <c r="L191" s="64"/>
    </row>
  </sheetData>
  <sheetProtection selectLockedCells="1" selectUnlockedCells="1"/>
  <mergeCells count="1">
    <mergeCell ref="A1:F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88"/>
  <sheetViews>
    <sheetView zoomScale="89" zoomScaleNormal="65" workbookViewId="0">
      <selection activeCell="F16" sqref="F16"/>
    </sheetView>
  </sheetViews>
  <sheetFormatPr baseColWidth="10" defaultColWidth="11" defaultRowHeight="13" x14ac:dyDescent="0.15"/>
  <cols>
    <col min="1" max="1" width="10.83203125" style="54" customWidth="1"/>
    <col min="2" max="2" width="51.83203125" customWidth="1"/>
    <col min="3" max="3" width="16.1640625" style="94" customWidth="1"/>
    <col min="4" max="4" width="6.83203125" style="112" customWidth="1"/>
    <col min="5" max="5" width="19.1640625" customWidth="1"/>
    <col min="6" max="6" width="16.1640625" customWidth="1"/>
    <col min="7" max="7" width="13.1640625" customWidth="1"/>
    <col min="8" max="8" width="19.83203125" customWidth="1"/>
  </cols>
  <sheetData>
    <row r="1" spans="1:10" ht="20.25" customHeight="1" x14ac:dyDescent="0.2">
      <c r="A1" s="393" t="s">
        <v>66</v>
      </c>
      <c r="B1" s="393"/>
      <c r="C1" s="393"/>
      <c r="D1" s="393"/>
      <c r="E1" s="393"/>
      <c r="F1" s="393"/>
      <c r="G1" s="113"/>
      <c r="H1" s="113"/>
      <c r="I1" s="113"/>
      <c r="J1" s="113"/>
    </row>
    <row r="2" spans="1:10" ht="20.25" customHeight="1" x14ac:dyDescent="0.15">
      <c r="A2" s="114" t="s">
        <v>0</v>
      </c>
      <c r="B2" s="115" t="s">
        <v>1</v>
      </c>
      <c r="C2" s="116" t="s">
        <v>54</v>
      </c>
      <c r="D2" s="115"/>
      <c r="E2" s="117" t="s">
        <v>55</v>
      </c>
      <c r="F2" s="115" t="s">
        <v>50</v>
      </c>
      <c r="G2" s="115" t="s">
        <v>56</v>
      </c>
      <c r="H2" s="115" t="s">
        <v>57</v>
      </c>
      <c r="I2" s="115"/>
      <c r="J2" s="115"/>
    </row>
    <row r="3" spans="1:10" ht="20.25" customHeight="1" x14ac:dyDescent="0.15">
      <c r="A3" s="351">
        <v>42371</v>
      </c>
      <c r="B3" s="347" t="s">
        <v>69</v>
      </c>
      <c r="E3" s="222">
        <v>25</v>
      </c>
      <c r="F3" s="64"/>
    </row>
    <row r="4" spans="1:10" ht="20.25" customHeight="1" x14ac:dyDescent="0.15">
      <c r="A4" s="342">
        <v>42651</v>
      </c>
      <c r="B4" s="372" t="s">
        <v>103</v>
      </c>
      <c r="E4" s="222">
        <v>160</v>
      </c>
      <c r="F4" s="64"/>
    </row>
    <row r="5" spans="1:10" ht="20.25" customHeight="1" x14ac:dyDescent="0.15">
      <c r="A5" s="272">
        <v>42655</v>
      </c>
      <c r="B5" s="347" t="s">
        <v>111</v>
      </c>
      <c r="E5" s="222">
        <v>10</v>
      </c>
    </row>
    <row r="6" spans="1:10" ht="20.25" customHeight="1" x14ac:dyDescent="0.15">
      <c r="A6" s="272">
        <v>42656</v>
      </c>
      <c r="B6" s="365" t="s">
        <v>112</v>
      </c>
      <c r="E6" s="222">
        <v>10</v>
      </c>
    </row>
    <row r="7" spans="1:10" ht="20.25" customHeight="1" x14ac:dyDescent="0.15">
      <c r="A7" s="272">
        <v>42670</v>
      </c>
      <c r="B7" s="368" t="s">
        <v>113</v>
      </c>
      <c r="E7" s="222">
        <v>10</v>
      </c>
    </row>
    <row r="8" spans="1:10" ht="20.25" customHeight="1" x14ac:dyDescent="0.15">
      <c r="A8" s="272">
        <v>42670</v>
      </c>
      <c r="B8" s="368" t="s">
        <v>114</v>
      </c>
      <c r="E8" s="222">
        <v>10</v>
      </c>
    </row>
    <row r="9" spans="1:10" ht="20.25" customHeight="1" x14ac:dyDescent="0.15">
      <c r="A9" s="272">
        <v>42672</v>
      </c>
      <c r="B9" s="368" t="s">
        <v>115</v>
      </c>
      <c r="E9" s="222">
        <v>10</v>
      </c>
    </row>
    <row r="10" spans="1:10" ht="20.25" customHeight="1" x14ac:dyDescent="0.15">
      <c r="A10" s="272">
        <v>42676</v>
      </c>
      <c r="B10" s="368" t="s">
        <v>117</v>
      </c>
      <c r="C10" s="198"/>
      <c r="D10" s="55"/>
      <c r="E10" s="222">
        <v>10</v>
      </c>
    </row>
    <row r="11" spans="1:10" ht="20.25" customHeight="1" x14ac:dyDescent="0.15">
      <c r="A11" s="272">
        <v>42677</v>
      </c>
      <c r="B11" s="368" t="s">
        <v>118</v>
      </c>
      <c r="C11" s="100"/>
      <c r="D11" s="55"/>
      <c r="E11" s="222">
        <v>10</v>
      </c>
      <c r="G11" s="54"/>
    </row>
    <row r="12" spans="1:10" ht="20.25" customHeight="1" x14ac:dyDescent="0.15">
      <c r="A12" s="272">
        <v>42677</v>
      </c>
      <c r="B12" s="368" t="s">
        <v>119</v>
      </c>
      <c r="C12" s="100"/>
      <c r="D12" s="55"/>
      <c r="E12" s="222">
        <v>10</v>
      </c>
      <c r="G12" s="54"/>
    </row>
    <row r="13" spans="1:10" ht="20.25" customHeight="1" x14ac:dyDescent="0.15">
      <c r="A13" s="272">
        <v>42685</v>
      </c>
      <c r="B13" s="368" t="s">
        <v>120</v>
      </c>
      <c r="C13" s="100"/>
      <c r="D13" s="55"/>
      <c r="E13" s="222">
        <v>10</v>
      </c>
      <c r="G13" s="54"/>
    </row>
    <row r="14" spans="1:10" ht="20.25" customHeight="1" x14ac:dyDescent="0.15">
      <c r="A14" s="272">
        <v>42712</v>
      </c>
      <c r="B14" s="368" t="s">
        <v>122</v>
      </c>
      <c r="C14" s="100"/>
      <c r="D14" s="55"/>
      <c r="E14" s="222">
        <v>10</v>
      </c>
      <c r="G14" s="54"/>
    </row>
    <row r="15" spans="1:10" s="73" customFormat="1" ht="20.25" customHeight="1" x14ac:dyDescent="0.15">
      <c r="A15" s="66"/>
      <c r="B15" s="67" t="s">
        <v>124</v>
      </c>
      <c r="C15" s="118"/>
      <c r="D15" s="119"/>
      <c r="E15" s="118"/>
      <c r="F15" s="70">
        <f>SUM(E3:E14)</f>
        <v>285</v>
      </c>
      <c r="G15" s="119"/>
    </row>
    <row r="16" spans="1:10" ht="20.25" customHeight="1" x14ac:dyDescent="0.15">
      <c r="E16" s="94"/>
      <c r="F16" s="64"/>
      <c r="G16" s="112"/>
    </row>
    <row r="17" spans="1:7" ht="20.25" customHeight="1" x14ac:dyDescent="0.15">
      <c r="B17" s="79"/>
      <c r="F17" s="64"/>
      <c r="G17" s="112"/>
    </row>
    <row r="18" spans="1:7" ht="20.25" customHeight="1" x14ac:dyDescent="0.15">
      <c r="A18"/>
      <c r="B18" s="79"/>
      <c r="F18" s="64"/>
      <c r="G18" s="112"/>
    </row>
    <row r="19" spans="1:7" ht="20.25" customHeight="1" x14ac:dyDescent="0.15">
      <c r="D19" s="120"/>
      <c r="E19" s="64"/>
      <c r="F19" s="64"/>
      <c r="G19" s="54"/>
    </row>
    <row r="20" spans="1:7" ht="20.25" customHeight="1" x14ac:dyDescent="0.15">
      <c r="D20" s="120"/>
      <c r="E20" s="64"/>
      <c r="F20" s="64"/>
      <c r="G20" s="112"/>
    </row>
    <row r="21" spans="1:7" ht="20.25" customHeight="1" x14ac:dyDescent="0.15">
      <c r="D21" s="120"/>
      <c r="E21" s="64"/>
      <c r="F21" s="64"/>
      <c r="G21" s="112"/>
    </row>
    <row r="22" spans="1:7" ht="20.25" customHeight="1" x14ac:dyDescent="0.15">
      <c r="D22" s="120"/>
      <c r="E22" s="64"/>
      <c r="F22" s="64"/>
      <c r="G22" s="112"/>
    </row>
    <row r="23" spans="1:7" ht="20.25" customHeight="1" x14ac:dyDescent="0.15">
      <c r="D23" s="120"/>
      <c r="E23" s="64"/>
      <c r="F23" s="64"/>
      <c r="G23" s="112"/>
    </row>
    <row r="24" spans="1:7" ht="20.25" customHeight="1" x14ac:dyDescent="0.15">
      <c r="A24"/>
      <c r="B24" s="79"/>
      <c r="D24" s="120"/>
      <c r="E24" s="64"/>
      <c r="F24" s="64"/>
      <c r="G24" s="112"/>
    </row>
    <row r="25" spans="1:7" ht="20.25" customHeight="1" x14ac:dyDescent="0.15">
      <c r="A25"/>
      <c r="B25" s="79"/>
      <c r="D25" s="120"/>
      <c r="E25" s="64"/>
      <c r="F25" s="64"/>
      <c r="G25" s="112"/>
    </row>
    <row r="26" spans="1:7" ht="20.25" customHeight="1" x14ac:dyDescent="0.15">
      <c r="A26"/>
      <c r="B26" s="79"/>
      <c r="D26" s="120"/>
      <c r="E26" s="64"/>
      <c r="F26" s="64"/>
      <c r="G26" s="112"/>
    </row>
    <row r="27" spans="1:7" ht="20.25" customHeight="1" x14ac:dyDescent="0.15">
      <c r="A27"/>
      <c r="B27" s="79"/>
      <c r="D27" s="120"/>
      <c r="E27" s="64"/>
      <c r="F27" s="64"/>
      <c r="G27" s="112"/>
    </row>
    <row r="28" spans="1:7" ht="20.25" customHeight="1" x14ac:dyDescent="0.15">
      <c r="A28"/>
      <c r="B28" s="79"/>
      <c r="D28" s="120"/>
      <c r="E28" s="64"/>
      <c r="F28" s="64"/>
      <c r="G28" s="112"/>
    </row>
    <row r="29" spans="1:7" ht="20.25" customHeight="1" x14ac:dyDescent="0.15">
      <c r="A29"/>
      <c r="B29" s="79"/>
      <c r="D29" s="120"/>
      <c r="E29" s="64"/>
      <c r="F29" s="64"/>
      <c r="G29" s="112"/>
    </row>
    <row r="30" spans="1:7" ht="20.25" customHeight="1" x14ac:dyDescent="0.15">
      <c r="A30"/>
      <c r="B30" s="79"/>
      <c r="D30" s="120"/>
      <c r="E30" s="64"/>
      <c r="F30" s="64"/>
      <c r="G30" s="112"/>
    </row>
    <row r="31" spans="1:7" ht="20.25" customHeight="1" x14ac:dyDescent="0.15">
      <c r="A31"/>
      <c r="B31" s="79"/>
      <c r="D31" s="120"/>
      <c r="E31" s="64"/>
      <c r="F31" s="64"/>
    </row>
    <row r="32" spans="1:7" ht="20.25" customHeight="1" x14ac:dyDescent="0.15">
      <c r="A32"/>
      <c r="B32" s="79"/>
      <c r="D32" s="120"/>
      <c r="E32" s="64"/>
      <c r="F32" s="64"/>
      <c r="G32" s="112"/>
    </row>
    <row r="33" spans="1:7" ht="20.25" customHeight="1" x14ac:dyDescent="0.15">
      <c r="A33"/>
      <c r="B33" s="79"/>
      <c r="D33" s="120"/>
      <c r="E33" s="64"/>
      <c r="F33" s="64"/>
      <c r="G33" s="112"/>
    </row>
    <row r="34" spans="1:7" ht="20.25" customHeight="1" x14ac:dyDescent="0.15">
      <c r="A34"/>
      <c r="B34" s="79"/>
      <c r="D34" s="120"/>
      <c r="E34" s="64"/>
      <c r="F34" s="64"/>
      <c r="G34" s="112"/>
    </row>
    <row r="35" spans="1:7" ht="20.25" customHeight="1" x14ac:dyDescent="0.15">
      <c r="A35"/>
      <c r="B35" s="79"/>
      <c r="D35" s="120"/>
      <c r="E35" s="64"/>
      <c r="F35" s="64"/>
      <c r="G35" s="112"/>
    </row>
    <row r="36" spans="1:7" ht="20.25" customHeight="1" x14ac:dyDescent="0.15">
      <c r="A36"/>
      <c r="B36" s="79"/>
      <c r="D36" s="120"/>
      <c r="E36" s="64"/>
      <c r="F36" s="64"/>
      <c r="G36" s="112"/>
    </row>
    <row r="37" spans="1:7" ht="20.25" customHeight="1" x14ac:dyDescent="0.15">
      <c r="A37"/>
      <c r="B37" s="79"/>
      <c r="D37" s="120"/>
      <c r="E37" s="64"/>
      <c r="F37" s="64"/>
      <c r="G37" s="112"/>
    </row>
    <row r="38" spans="1:7" ht="20.25" customHeight="1" x14ac:dyDescent="0.15">
      <c r="A38"/>
      <c r="B38" s="79"/>
      <c r="D38" s="120"/>
      <c r="E38" s="64"/>
      <c r="F38" s="64"/>
      <c r="G38" s="54"/>
    </row>
    <row r="39" spans="1:7" ht="20.25" customHeight="1" x14ac:dyDescent="0.15">
      <c r="A39"/>
      <c r="D39" s="120"/>
      <c r="E39" s="64"/>
      <c r="F39" s="64"/>
      <c r="G39" s="54"/>
    </row>
    <row r="40" spans="1:7" ht="20.25" customHeight="1" x14ac:dyDescent="0.15">
      <c r="A40"/>
      <c r="B40" s="79"/>
      <c r="D40" s="120"/>
      <c r="E40" s="64"/>
      <c r="F40" s="64"/>
      <c r="G40" s="54"/>
    </row>
    <row r="41" spans="1:7" ht="20.25" customHeight="1" x14ac:dyDescent="0.15">
      <c r="A41"/>
      <c r="B41" s="79"/>
      <c r="D41" s="120"/>
      <c r="E41" s="64"/>
      <c r="F41" s="64"/>
      <c r="G41" s="54"/>
    </row>
    <row r="42" spans="1:7" ht="20.25" customHeight="1" x14ac:dyDescent="0.15">
      <c r="A42"/>
      <c r="B42" s="79"/>
      <c r="D42" s="120"/>
      <c r="E42" s="64"/>
      <c r="F42" s="64"/>
      <c r="G42" s="54"/>
    </row>
    <row r="43" spans="1:7" ht="20.25" customHeight="1" x14ac:dyDescent="0.15">
      <c r="A43"/>
      <c r="B43" s="79"/>
      <c r="D43" s="120"/>
      <c r="E43" s="64"/>
      <c r="F43" s="64"/>
      <c r="G43" s="54"/>
    </row>
    <row r="44" spans="1:7" ht="20.25" customHeight="1" x14ac:dyDescent="0.15">
      <c r="A44"/>
      <c r="B44" s="79"/>
      <c r="D44" s="120"/>
      <c r="E44" s="64"/>
      <c r="F44" s="64"/>
      <c r="G44" s="54"/>
    </row>
    <row r="45" spans="1:7" ht="20.25" customHeight="1" x14ac:dyDescent="0.15">
      <c r="A45"/>
      <c r="B45" s="79"/>
      <c r="D45" s="120"/>
      <c r="E45" s="64"/>
      <c r="F45" s="64"/>
      <c r="G45" s="112"/>
    </row>
    <row r="46" spans="1:7" ht="20.25" customHeight="1" x14ac:dyDescent="0.15">
      <c r="A46"/>
      <c r="B46" s="79"/>
      <c r="D46" s="120"/>
      <c r="E46" s="64"/>
      <c r="F46" s="64"/>
      <c r="G46" s="112"/>
    </row>
    <row r="47" spans="1:7" ht="20.25" customHeight="1" x14ac:dyDescent="0.15">
      <c r="A47"/>
      <c r="B47" s="79"/>
      <c r="D47" s="120"/>
      <c r="E47" s="64"/>
      <c r="F47" s="64"/>
      <c r="G47" s="112"/>
    </row>
    <row r="48" spans="1:7" ht="20.25" customHeight="1" x14ac:dyDescent="0.15">
      <c r="A48"/>
      <c r="B48" s="79"/>
      <c r="D48" s="120"/>
      <c r="E48" s="64"/>
      <c r="F48" s="64"/>
      <c r="G48" s="112"/>
    </row>
    <row r="49" spans="1:7" ht="20.25" customHeight="1" x14ac:dyDescent="0.15">
      <c r="A49"/>
      <c r="B49" s="79"/>
      <c r="D49" s="120"/>
      <c r="E49" s="64"/>
      <c r="F49" s="64"/>
      <c r="G49" s="112"/>
    </row>
    <row r="50" spans="1:7" ht="20.25" customHeight="1" x14ac:dyDescent="0.15">
      <c r="A50"/>
      <c r="B50" s="79"/>
      <c r="D50" s="120"/>
      <c r="E50" s="64"/>
      <c r="F50" s="64"/>
      <c r="G50" s="112"/>
    </row>
    <row r="51" spans="1:7" ht="20.25" customHeight="1" x14ac:dyDescent="0.15">
      <c r="A51"/>
      <c r="B51" s="79"/>
      <c r="D51" s="120"/>
      <c r="E51" s="64"/>
      <c r="F51" s="64"/>
      <c r="G51" s="112"/>
    </row>
    <row r="52" spans="1:7" ht="20.25" customHeight="1" x14ac:dyDescent="0.15">
      <c r="A52"/>
      <c r="B52" s="79"/>
      <c r="D52" s="120"/>
      <c r="E52" s="64"/>
      <c r="F52" s="64"/>
      <c r="G52" s="112"/>
    </row>
    <row r="53" spans="1:7" ht="20.25" customHeight="1" x14ac:dyDescent="0.15">
      <c r="A53"/>
      <c r="B53" s="79"/>
      <c r="D53" s="120"/>
      <c r="E53" s="64"/>
      <c r="F53" s="64"/>
      <c r="G53" s="112"/>
    </row>
    <row r="54" spans="1:7" ht="20.25" customHeight="1" x14ac:dyDescent="0.15">
      <c r="A54"/>
      <c r="B54" s="79"/>
      <c r="D54" s="120"/>
      <c r="E54" s="64"/>
      <c r="F54" s="64"/>
      <c r="G54" s="112"/>
    </row>
    <row r="55" spans="1:7" ht="20.25" customHeight="1" x14ac:dyDescent="0.15">
      <c r="A55"/>
      <c r="B55" s="79"/>
      <c r="D55" s="120"/>
      <c r="E55" s="64"/>
      <c r="F55" s="64"/>
      <c r="G55" s="112"/>
    </row>
    <row r="56" spans="1:7" ht="20.25" customHeight="1" x14ac:dyDescent="0.15">
      <c r="A56"/>
      <c r="D56" s="120"/>
      <c r="E56" s="64"/>
      <c r="F56" s="64"/>
      <c r="G56" s="112"/>
    </row>
    <row r="57" spans="1:7" ht="20.25" customHeight="1" x14ac:dyDescent="0.15">
      <c r="A57"/>
      <c r="B57" s="112"/>
      <c r="D57" s="120"/>
      <c r="E57" s="64"/>
      <c r="F57" s="64">
        <f t="shared" ref="F57:F88" si="0">F56-C57+E57</f>
        <v>0</v>
      </c>
      <c r="G57" s="112"/>
    </row>
    <row r="58" spans="1:7" ht="20.25" customHeight="1" x14ac:dyDescent="0.15">
      <c r="A58"/>
      <c r="D58" s="120"/>
      <c r="E58" s="64"/>
      <c r="F58" s="64">
        <f t="shared" si="0"/>
        <v>0</v>
      </c>
      <c r="G58" s="54"/>
    </row>
    <row r="59" spans="1:7" ht="20.25" customHeight="1" x14ac:dyDescent="0.15">
      <c r="A59"/>
      <c r="D59" s="120"/>
      <c r="E59" s="64"/>
      <c r="F59" s="64">
        <f t="shared" si="0"/>
        <v>0</v>
      </c>
      <c r="G59" s="54"/>
    </row>
    <row r="60" spans="1:7" ht="20.25" customHeight="1" x14ac:dyDescent="0.15">
      <c r="A60"/>
      <c r="D60" s="120"/>
      <c r="E60" s="64"/>
      <c r="F60" s="64">
        <f t="shared" si="0"/>
        <v>0</v>
      </c>
      <c r="G60" s="54"/>
    </row>
    <row r="61" spans="1:7" ht="20.25" customHeight="1" x14ac:dyDescent="0.15">
      <c r="A61"/>
      <c r="D61" s="120"/>
      <c r="E61" s="64"/>
      <c r="F61" s="64">
        <f t="shared" si="0"/>
        <v>0</v>
      </c>
      <c r="G61" s="54"/>
    </row>
    <row r="62" spans="1:7" ht="20.25" customHeight="1" x14ac:dyDescent="0.15">
      <c r="A62"/>
      <c r="D62" s="120"/>
      <c r="E62" s="64"/>
      <c r="F62" s="64">
        <f t="shared" si="0"/>
        <v>0</v>
      </c>
      <c r="G62" s="112"/>
    </row>
    <row r="63" spans="1:7" ht="20.25" customHeight="1" x14ac:dyDescent="0.15">
      <c r="A63"/>
      <c r="D63" s="120"/>
      <c r="E63" s="64"/>
      <c r="F63" s="64">
        <f t="shared" si="0"/>
        <v>0</v>
      </c>
      <c r="G63" s="112"/>
    </row>
    <row r="64" spans="1:7" ht="20.25" customHeight="1" x14ac:dyDescent="0.15">
      <c r="A64"/>
      <c r="D64" s="120"/>
      <c r="E64" s="64"/>
      <c r="F64" s="64">
        <f t="shared" si="0"/>
        <v>0</v>
      </c>
      <c r="G64" s="112"/>
    </row>
    <row r="65" spans="1:7" ht="20.25" customHeight="1" x14ac:dyDescent="0.15">
      <c r="A65"/>
      <c r="D65" s="120"/>
      <c r="E65" s="64"/>
      <c r="F65" s="64">
        <f t="shared" si="0"/>
        <v>0</v>
      </c>
      <c r="G65" s="112"/>
    </row>
    <row r="66" spans="1:7" ht="20.25" customHeight="1" x14ac:dyDescent="0.15">
      <c r="A66"/>
      <c r="C66"/>
      <c r="D66" s="120"/>
      <c r="E66" s="64"/>
      <c r="F66" s="64">
        <f t="shared" si="0"/>
        <v>0</v>
      </c>
      <c r="G66" s="112"/>
    </row>
    <row r="67" spans="1:7" ht="20.25" customHeight="1" x14ac:dyDescent="0.15">
      <c r="A67"/>
      <c r="C67"/>
      <c r="D67" s="120"/>
      <c r="E67" s="64"/>
      <c r="F67" s="64">
        <f t="shared" si="0"/>
        <v>0</v>
      </c>
      <c r="G67" s="112"/>
    </row>
    <row r="68" spans="1:7" ht="20.25" customHeight="1" x14ac:dyDescent="0.15">
      <c r="A68"/>
      <c r="C68"/>
      <c r="D68" s="120"/>
      <c r="E68" s="64"/>
      <c r="F68" s="64">
        <f t="shared" si="0"/>
        <v>0</v>
      </c>
      <c r="G68" s="112"/>
    </row>
    <row r="69" spans="1:7" ht="20.25" customHeight="1" x14ac:dyDescent="0.15">
      <c r="A69"/>
      <c r="C69"/>
      <c r="D69" s="120"/>
      <c r="E69" s="64"/>
      <c r="F69" s="64">
        <f t="shared" si="0"/>
        <v>0</v>
      </c>
      <c r="G69" s="112"/>
    </row>
    <row r="70" spans="1:7" ht="20.25" customHeight="1" x14ac:dyDescent="0.15">
      <c r="A70"/>
      <c r="C70"/>
      <c r="D70" s="120"/>
      <c r="E70" s="64"/>
      <c r="F70" s="64">
        <f t="shared" si="0"/>
        <v>0</v>
      </c>
      <c r="G70" s="112"/>
    </row>
    <row r="71" spans="1:7" ht="20.25" customHeight="1" x14ac:dyDescent="0.15">
      <c r="A71"/>
      <c r="C71"/>
      <c r="D71" s="120"/>
      <c r="E71" s="64"/>
      <c r="F71" s="64">
        <f t="shared" si="0"/>
        <v>0</v>
      </c>
      <c r="G71" s="112"/>
    </row>
    <row r="72" spans="1:7" ht="20.25" customHeight="1" x14ac:dyDescent="0.15">
      <c r="A72"/>
      <c r="C72"/>
      <c r="D72" s="120"/>
      <c r="E72" s="64"/>
      <c r="F72" s="64">
        <f t="shared" si="0"/>
        <v>0</v>
      </c>
      <c r="G72" s="112"/>
    </row>
    <row r="73" spans="1:7" ht="20.25" customHeight="1" x14ac:dyDescent="0.15">
      <c r="A73"/>
      <c r="C73"/>
      <c r="D73" s="120"/>
      <c r="E73" s="64"/>
      <c r="F73" s="64">
        <f t="shared" si="0"/>
        <v>0</v>
      </c>
      <c r="G73" s="112"/>
    </row>
    <row r="74" spans="1:7" ht="20.25" customHeight="1" x14ac:dyDescent="0.15">
      <c r="A74"/>
      <c r="C74"/>
      <c r="D74" s="120"/>
      <c r="E74" s="64"/>
      <c r="F74" s="64">
        <f t="shared" si="0"/>
        <v>0</v>
      </c>
      <c r="G74" s="112"/>
    </row>
    <row r="75" spans="1:7" ht="20.25" customHeight="1" x14ac:dyDescent="0.15">
      <c r="A75"/>
      <c r="C75"/>
      <c r="D75" s="120"/>
      <c r="E75" s="64"/>
      <c r="F75" s="64">
        <f t="shared" si="0"/>
        <v>0</v>
      </c>
      <c r="G75" s="112"/>
    </row>
    <row r="76" spans="1:7" ht="20.25" customHeight="1" x14ac:dyDescent="0.15">
      <c r="A76"/>
      <c r="C76"/>
      <c r="D76" s="120"/>
      <c r="E76" s="64"/>
      <c r="F76" s="64">
        <f t="shared" si="0"/>
        <v>0</v>
      </c>
      <c r="G76" s="112"/>
    </row>
    <row r="77" spans="1:7" ht="20.25" customHeight="1" x14ac:dyDescent="0.15">
      <c r="A77"/>
      <c r="C77"/>
      <c r="D77" s="120"/>
      <c r="E77" s="64"/>
      <c r="F77" s="64">
        <f t="shared" si="0"/>
        <v>0</v>
      </c>
      <c r="G77" s="112"/>
    </row>
    <row r="78" spans="1:7" ht="20.25" customHeight="1" x14ac:dyDescent="0.15">
      <c r="A78"/>
      <c r="C78"/>
      <c r="D78" s="120"/>
      <c r="E78" s="64"/>
      <c r="F78" s="64">
        <f t="shared" si="0"/>
        <v>0</v>
      </c>
      <c r="G78" s="112"/>
    </row>
    <row r="79" spans="1:7" ht="20.25" customHeight="1" x14ac:dyDescent="0.15">
      <c r="A79"/>
      <c r="C79"/>
      <c r="D79" s="120"/>
      <c r="E79" s="64"/>
      <c r="F79" s="64">
        <f t="shared" si="0"/>
        <v>0</v>
      </c>
      <c r="G79" s="112"/>
    </row>
    <row r="80" spans="1:7" ht="20.25" customHeight="1" x14ac:dyDescent="0.15">
      <c r="A80"/>
      <c r="C80"/>
      <c r="D80" s="120"/>
      <c r="E80" s="64"/>
      <c r="F80" s="64">
        <f t="shared" si="0"/>
        <v>0</v>
      </c>
      <c r="G80" s="112"/>
    </row>
    <row r="81" spans="1:7" ht="20.25" customHeight="1" x14ac:dyDescent="0.15">
      <c r="A81"/>
      <c r="C81"/>
      <c r="D81" s="120"/>
      <c r="E81" s="64"/>
      <c r="F81" s="64">
        <f t="shared" si="0"/>
        <v>0</v>
      </c>
      <c r="G81" s="112"/>
    </row>
    <row r="82" spans="1:7" ht="20.25" customHeight="1" x14ac:dyDescent="0.15">
      <c r="A82"/>
      <c r="C82"/>
      <c r="D82" s="120"/>
      <c r="E82" s="64"/>
      <c r="F82" s="64">
        <f t="shared" si="0"/>
        <v>0</v>
      </c>
      <c r="G82" s="112"/>
    </row>
    <row r="83" spans="1:7" ht="20.25" customHeight="1" x14ac:dyDescent="0.15">
      <c r="A83"/>
      <c r="C83"/>
      <c r="D83" s="120"/>
      <c r="E83" s="64"/>
      <c r="F83" s="64">
        <f t="shared" si="0"/>
        <v>0</v>
      </c>
      <c r="G83" s="112"/>
    </row>
    <row r="84" spans="1:7" ht="20.25" customHeight="1" x14ac:dyDescent="0.15">
      <c r="A84"/>
      <c r="C84"/>
      <c r="D84" s="120"/>
      <c r="E84" s="64"/>
      <c r="F84" s="64">
        <f t="shared" si="0"/>
        <v>0</v>
      </c>
      <c r="G84" s="112"/>
    </row>
    <row r="85" spans="1:7" ht="20.25" customHeight="1" x14ac:dyDescent="0.15">
      <c r="A85"/>
      <c r="C85"/>
      <c r="D85" s="120"/>
      <c r="E85" s="64"/>
      <c r="F85" s="64">
        <f t="shared" si="0"/>
        <v>0</v>
      </c>
      <c r="G85" s="112"/>
    </row>
    <row r="86" spans="1:7" ht="20.25" customHeight="1" x14ac:dyDescent="0.15">
      <c r="A86"/>
      <c r="C86"/>
      <c r="D86" s="120"/>
      <c r="E86" s="64"/>
      <c r="F86" s="64">
        <f t="shared" si="0"/>
        <v>0</v>
      </c>
      <c r="G86" s="112"/>
    </row>
    <row r="87" spans="1:7" ht="20.25" customHeight="1" x14ac:dyDescent="0.15">
      <c r="A87"/>
      <c r="C87"/>
      <c r="D87" s="120"/>
      <c r="E87" s="64"/>
      <c r="F87" s="64">
        <f t="shared" si="0"/>
        <v>0</v>
      </c>
      <c r="G87" s="112"/>
    </row>
    <row r="88" spans="1:7" ht="20.25" customHeight="1" x14ac:dyDescent="0.15">
      <c r="A88"/>
      <c r="C88"/>
      <c r="D88" s="120"/>
      <c r="E88" s="64"/>
      <c r="F88" s="64">
        <f t="shared" si="0"/>
        <v>0</v>
      </c>
      <c r="G88" s="112"/>
    </row>
  </sheetData>
  <sheetProtection selectLockedCells="1" selectUnlockedCells="1"/>
  <mergeCells count="1">
    <mergeCell ref="A1:F1"/>
  </mergeCells>
  <pageMargins left="0.74791666666666667" right="0.74791666666666667" top="0.98402777777777772" bottom="0.98402777777777772" header="0.51180555555555551" footer="0.51180555555555551"/>
  <pageSetup paperSize="11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249"/>
  <sheetViews>
    <sheetView zoomScale="65" zoomScaleNormal="65" workbookViewId="0">
      <selection activeCell="F10" sqref="F10"/>
    </sheetView>
  </sheetViews>
  <sheetFormatPr baseColWidth="10" defaultColWidth="11" defaultRowHeight="13" x14ac:dyDescent="0.15"/>
  <cols>
    <col min="1" max="1" width="10.83203125" style="121" customWidth="1"/>
    <col min="2" max="2" width="51.83203125" style="9" customWidth="1"/>
    <col min="3" max="3" width="16.1640625" style="122" customWidth="1"/>
    <col min="4" max="4" width="6.83203125" style="123" customWidth="1"/>
    <col min="5" max="5" width="12.83203125" style="9" customWidth="1"/>
    <col min="6" max="6" width="16.1640625" style="9" customWidth="1"/>
    <col min="7" max="7" width="13.1640625" style="9" customWidth="1"/>
    <col min="8" max="8" width="19.83203125" style="9" customWidth="1"/>
    <col min="9" max="16384" width="11" style="9"/>
  </cols>
  <sheetData>
    <row r="1" spans="1:14" ht="20.25" customHeight="1" x14ac:dyDescent="0.2">
      <c r="A1" s="394" t="s">
        <v>66</v>
      </c>
      <c r="B1" s="394"/>
      <c r="C1" s="394"/>
      <c r="D1" s="394"/>
      <c r="E1" s="394"/>
      <c r="F1" s="394"/>
    </row>
    <row r="2" spans="1:14" s="128" customFormat="1" ht="20.25" customHeight="1" x14ac:dyDescent="0.15">
      <c r="A2" s="124" t="s">
        <v>0</v>
      </c>
      <c r="B2" s="125" t="s">
        <v>1</v>
      </c>
      <c r="C2" s="126" t="s">
        <v>58</v>
      </c>
      <c r="D2" s="127"/>
      <c r="E2" s="125" t="s">
        <v>48</v>
      </c>
      <c r="F2" s="125" t="s">
        <v>50</v>
      </c>
      <c r="G2" s="125" t="s">
        <v>56</v>
      </c>
      <c r="H2" s="125" t="s">
        <v>57</v>
      </c>
      <c r="I2" s="125"/>
      <c r="J2" s="125"/>
    </row>
    <row r="3" spans="1:14" ht="19.5" customHeight="1" x14ac:dyDescent="0.15">
      <c r="A3" s="272"/>
      <c r="B3" s="242"/>
      <c r="C3" s="283"/>
      <c r="D3" s="4"/>
      <c r="E3" s="5"/>
      <c r="F3" s="5"/>
      <c r="G3" s="7"/>
      <c r="H3" s="6"/>
      <c r="I3" s="7"/>
      <c r="J3" s="7"/>
      <c r="K3" s="7"/>
      <c r="L3" s="7"/>
      <c r="M3" s="8"/>
      <c r="N3" s="8"/>
    </row>
    <row r="4" spans="1:14" ht="19.5" customHeight="1" x14ac:dyDescent="0.15">
      <c r="A4" s="272"/>
      <c r="B4" s="242"/>
      <c r="C4" s="283"/>
      <c r="D4" s="4"/>
      <c r="E4" s="5"/>
      <c r="F4" s="5"/>
      <c r="G4" s="7"/>
      <c r="H4" s="6"/>
      <c r="I4" s="7"/>
      <c r="J4" s="7"/>
      <c r="K4" s="7"/>
      <c r="L4" s="7"/>
      <c r="N4" s="8"/>
    </row>
    <row r="5" spans="1:14" ht="19.5" customHeight="1" x14ac:dyDescent="0.15">
      <c r="A5" s="272"/>
      <c r="B5" s="242"/>
      <c r="C5" s="283"/>
      <c r="D5" s="4"/>
      <c r="E5" s="5"/>
      <c r="F5" s="5"/>
      <c r="G5" s="7"/>
      <c r="H5" s="6"/>
      <c r="I5" s="7"/>
      <c r="J5" s="7"/>
      <c r="K5" s="7"/>
      <c r="L5" s="7"/>
      <c r="N5" s="8"/>
    </row>
    <row r="6" spans="1:14" ht="19.5" customHeight="1" x14ac:dyDescent="0.15">
      <c r="A6" s="272"/>
      <c r="B6" s="242"/>
      <c r="C6" s="283"/>
      <c r="D6" s="4"/>
      <c r="E6" s="5"/>
      <c r="F6" s="5"/>
      <c r="G6" s="7"/>
      <c r="H6" s="6"/>
      <c r="I6" s="7"/>
      <c r="J6" s="7"/>
      <c r="K6" s="7"/>
      <c r="L6" s="7"/>
      <c r="N6" s="8"/>
    </row>
    <row r="7" spans="1:14" ht="19.5" customHeight="1" x14ac:dyDescent="0.15">
      <c r="A7" s="272"/>
      <c r="B7" s="242"/>
      <c r="C7" s="283"/>
      <c r="D7" s="4"/>
      <c r="E7" s="5"/>
      <c r="F7" s="5"/>
      <c r="G7" s="7"/>
      <c r="H7" s="6"/>
      <c r="I7" s="7"/>
      <c r="J7" s="7"/>
      <c r="K7" s="7"/>
      <c r="L7" s="7"/>
      <c r="N7" s="8"/>
    </row>
    <row r="8" spans="1:14" ht="19.5" customHeight="1" x14ac:dyDescent="0.15">
      <c r="A8" s="272"/>
      <c r="B8" s="242"/>
      <c r="C8" s="129"/>
      <c r="D8" s="4"/>
      <c r="E8" s="5"/>
      <c r="F8" s="5"/>
      <c r="G8" s="7"/>
      <c r="H8" s="6"/>
      <c r="I8" s="7"/>
      <c r="J8" s="7"/>
      <c r="K8" s="7"/>
      <c r="L8" s="7"/>
      <c r="M8" s="8"/>
      <c r="N8" s="8"/>
    </row>
    <row r="9" spans="1:14" ht="20.25" customHeight="1" x14ac:dyDescent="0.15">
      <c r="A9" s="130"/>
      <c r="B9" s="2"/>
      <c r="C9" s="129"/>
      <c r="D9" s="4"/>
      <c r="E9" s="5"/>
      <c r="F9" s="5"/>
      <c r="G9" s="7"/>
      <c r="H9" s="6"/>
      <c r="I9" s="7"/>
      <c r="J9" s="7"/>
      <c r="K9" s="7"/>
      <c r="L9" s="7"/>
      <c r="M9" s="8"/>
      <c r="N9" s="8"/>
    </row>
    <row r="10" spans="1:14" s="11" customFormat="1" ht="20.25" customHeight="1" x14ac:dyDescent="0.15">
      <c r="A10" s="134"/>
      <c r="B10" s="135" t="s">
        <v>59</v>
      </c>
      <c r="C10" s="136"/>
      <c r="D10" s="137"/>
      <c r="E10" s="138"/>
      <c r="F10" s="137">
        <f>SUM(C3:C8)-E4</f>
        <v>0</v>
      </c>
      <c r="G10" s="139"/>
    </row>
    <row r="11" spans="1:14" ht="20.25" customHeight="1" x14ac:dyDescent="0.15">
      <c r="A11" s="140"/>
      <c r="B11" s="141"/>
      <c r="D11" s="131"/>
      <c r="E11" s="132"/>
      <c r="F11" s="7"/>
      <c r="G11" s="133"/>
    </row>
    <row r="12" spans="1:14" ht="20.25" customHeight="1" x14ac:dyDescent="0.15">
      <c r="A12" s="3"/>
      <c r="B12" s="2"/>
      <c r="E12" s="132"/>
      <c r="F12" s="7"/>
    </row>
    <row r="13" spans="1:14" ht="20.25" customHeight="1" x14ac:dyDescent="0.15">
      <c r="B13" s="2"/>
      <c r="E13" s="132"/>
      <c r="F13" s="7"/>
    </row>
    <row r="14" spans="1:14" ht="20.25" customHeight="1" x14ac:dyDescent="0.15">
      <c r="B14" s="2"/>
      <c r="E14" s="132"/>
      <c r="F14" s="7"/>
    </row>
    <row r="15" spans="1:14" ht="20.25" customHeight="1" x14ac:dyDescent="0.15">
      <c r="B15" s="2"/>
      <c r="E15" s="132"/>
      <c r="F15" s="7"/>
    </row>
    <row r="16" spans="1:14" ht="20.25" customHeight="1" x14ac:dyDescent="0.15">
      <c r="B16" s="2"/>
      <c r="E16" s="132"/>
      <c r="F16" s="7"/>
    </row>
    <row r="17" spans="2:7" ht="20.25" customHeight="1" x14ac:dyDescent="0.15">
      <c r="B17" s="2"/>
      <c r="E17" s="132"/>
      <c r="F17" s="7"/>
      <c r="G17" s="142"/>
    </row>
    <row r="18" spans="2:7" ht="20.25" customHeight="1" x14ac:dyDescent="0.15">
      <c r="B18" s="2"/>
      <c r="E18" s="132"/>
      <c r="F18" s="7"/>
      <c r="G18" s="142"/>
    </row>
    <row r="19" spans="2:7" ht="20.25" customHeight="1" x14ac:dyDescent="0.15">
      <c r="B19" s="2"/>
      <c r="F19" s="7"/>
      <c r="G19" s="142"/>
    </row>
    <row r="20" spans="2:7" ht="20.25" customHeight="1" x14ac:dyDescent="0.15">
      <c r="B20" s="2"/>
      <c r="F20" s="7"/>
      <c r="G20" s="142"/>
    </row>
    <row r="21" spans="2:7" ht="20.25" customHeight="1" x14ac:dyDescent="0.15">
      <c r="B21" s="297"/>
      <c r="F21" s="7"/>
      <c r="G21" s="142"/>
    </row>
    <row r="22" spans="2:7" ht="20.25" customHeight="1" x14ac:dyDescent="0.15">
      <c r="B22" s="2"/>
      <c r="F22" s="7"/>
      <c r="G22" s="142"/>
    </row>
    <row r="23" spans="2:7" ht="20.25" customHeight="1" x14ac:dyDescent="0.15">
      <c r="B23" s="2"/>
      <c r="F23" s="7"/>
      <c r="G23" s="142"/>
    </row>
    <row r="24" spans="2:7" ht="20.25" customHeight="1" x14ac:dyDescent="0.15">
      <c r="B24" s="2"/>
      <c r="F24" s="7"/>
      <c r="G24" s="142"/>
    </row>
    <row r="25" spans="2:7" ht="20.25" customHeight="1" x14ac:dyDescent="0.15">
      <c r="B25" s="2"/>
      <c r="F25" s="7"/>
      <c r="G25" s="142"/>
    </row>
    <row r="26" spans="2:7" ht="20.25" customHeight="1" x14ac:dyDescent="0.15">
      <c r="B26" s="2"/>
      <c r="F26" s="7"/>
      <c r="G26" s="142"/>
    </row>
    <row r="27" spans="2:7" ht="20.25" customHeight="1" x14ac:dyDescent="0.15">
      <c r="B27" s="2"/>
      <c r="F27" s="7"/>
      <c r="G27" s="142"/>
    </row>
    <row r="28" spans="2:7" ht="20.25" customHeight="1" x14ac:dyDescent="0.15">
      <c r="B28" s="2"/>
      <c r="F28" s="7"/>
      <c r="G28" s="142"/>
    </row>
    <row r="29" spans="2:7" ht="20.25" customHeight="1" x14ac:dyDescent="0.15">
      <c r="B29" s="2"/>
      <c r="F29" s="7"/>
      <c r="G29" s="142"/>
    </row>
    <row r="30" spans="2:7" ht="20.25" customHeight="1" x14ac:dyDescent="0.15">
      <c r="B30" s="2"/>
      <c r="F30" s="7"/>
      <c r="G30" s="142"/>
    </row>
    <row r="31" spans="2:7" ht="20.25" customHeight="1" x14ac:dyDescent="0.15">
      <c r="B31" s="2"/>
      <c r="D31" s="131"/>
      <c r="E31" s="7"/>
      <c r="F31" s="7"/>
      <c r="G31" s="133"/>
    </row>
    <row r="32" spans="2:7" ht="20.25" customHeight="1" x14ac:dyDescent="0.15">
      <c r="B32" s="2"/>
      <c r="D32" s="131"/>
      <c r="E32" s="7"/>
      <c r="F32" s="7"/>
      <c r="G32" s="142"/>
    </row>
    <row r="33" spans="2:7" ht="20.25" customHeight="1" x14ac:dyDescent="0.15">
      <c r="B33" s="2"/>
      <c r="D33" s="131"/>
      <c r="E33" s="7"/>
      <c r="F33" s="7"/>
      <c r="G33" s="142"/>
    </row>
    <row r="34" spans="2:7" ht="20.25" customHeight="1" x14ac:dyDescent="0.15">
      <c r="B34" s="2"/>
      <c r="D34" s="131"/>
      <c r="E34" s="7"/>
      <c r="F34" s="7"/>
      <c r="G34" s="142"/>
    </row>
    <row r="35" spans="2:7" ht="20.25" customHeight="1" x14ac:dyDescent="0.15">
      <c r="B35" s="2"/>
      <c r="D35" s="131"/>
      <c r="E35" s="7"/>
      <c r="F35" s="7"/>
      <c r="G35" s="142"/>
    </row>
    <row r="36" spans="2:7" ht="20.25" customHeight="1" x14ac:dyDescent="0.15">
      <c r="B36" s="2"/>
      <c r="D36" s="131"/>
      <c r="E36" s="7"/>
      <c r="F36" s="7"/>
      <c r="G36" s="142"/>
    </row>
    <row r="37" spans="2:7" ht="20.25" customHeight="1" x14ac:dyDescent="0.15">
      <c r="B37" s="2"/>
      <c r="D37" s="131"/>
      <c r="E37" s="7"/>
      <c r="F37" s="7"/>
      <c r="G37" s="142"/>
    </row>
    <row r="38" spans="2:7" ht="20.25" customHeight="1" x14ac:dyDescent="0.15">
      <c r="B38" s="2"/>
      <c r="D38" s="131"/>
      <c r="E38" s="7"/>
      <c r="F38" s="7"/>
      <c r="G38" s="142"/>
    </row>
    <row r="39" spans="2:7" ht="20.25" customHeight="1" x14ac:dyDescent="0.15">
      <c r="B39" s="2"/>
      <c r="D39" s="131"/>
      <c r="E39" s="7"/>
      <c r="F39" s="7"/>
      <c r="G39" s="142"/>
    </row>
    <row r="40" spans="2:7" ht="20.25" customHeight="1" x14ac:dyDescent="0.15">
      <c r="B40" s="2"/>
      <c r="D40" s="131"/>
      <c r="E40" s="7"/>
      <c r="F40" s="7"/>
      <c r="G40" s="142"/>
    </row>
    <row r="41" spans="2:7" ht="20.25" customHeight="1" x14ac:dyDescent="0.15">
      <c r="B41" s="2"/>
      <c r="D41" s="131"/>
      <c r="E41" s="7"/>
      <c r="F41" s="7"/>
      <c r="G41" s="142"/>
    </row>
    <row r="42" spans="2:7" ht="20.25" customHeight="1" x14ac:dyDescent="0.15">
      <c r="B42" s="2"/>
      <c r="D42" s="131"/>
      <c r="E42" s="7"/>
      <c r="F42" s="7"/>
      <c r="G42" s="142"/>
    </row>
    <row r="43" spans="2:7" ht="20.25" customHeight="1" x14ac:dyDescent="0.15">
      <c r="B43" s="2"/>
      <c r="D43" s="131"/>
      <c r="E43" s="7"/>
      <c r="F43" s="7"/>
    </row>
    <row r="44" spans="2:7" ht="20.25" customHeight="1" x14ac:dyDescent="0.15">
      <c r="B44" s="2"/>
      <c r="D44" s="131"/>
      <c r="E44" s="7"/>
      <c r="F44" s="7"/>
      <c r="G44" s="142"/>
    </row>
    <row r="45" spans="2:7" ht="20.25" customHeight="1" x14ac:dyDescent="0.15">
      <c r="B45" s="2"/>
      <c r="D45" s="131"/>
      <c r="E45" s="7"/>
      <c r="F45" s="7"/>
      <c r="G45" s="142"/>
    </row>
    <row r="46" spans="2:7" ht="20.25" customHeight="1" x14ac:dyDescent="0.15">
      <c r="B46" s="2"/>
      <c r="D46" s="131"/>
      <c r="E46" s="7"/>
      <c r="F46" s="7"/>
      <c r="G46" s="142"/>
    </row>
    <row r="47" spans="2:7" ht="20.25" customHeight="1" x14ac:dyDescent="0.15">
      <c r="B47" s="2"/>
      <c r="D47" s="131"/>
      <c r="E47" s="7"/>
      <c r="F47" s="7"/>
      <c r="G47" s="142"/>
    </row>
    <row r="48" spans="2:7" ht="20.25" customHeight="1" x14ac:dyDescent="0.15">
      <c r="B48" s="2"/>
      <c r="D48" s="131"/>
      <c r="E48" s="7"/>
      <c r="F48" s="7"/>
      <c r="G48" s="142"/>
    </row>
    <row r="49" spans="2:7" ht="20.25" customHeight="1" x14ac:dyDescent="0.15">
      <c r="B49" s="2"/>
      <c r="D49" s="131"/>
      <c r="E49" s="7"/>
      <c r="F49" s="7"/>
      <c r="G49" s="142"/>
    </row>
    <row r="50" spans="2:7" ht="20.25" customHeight="1" x14ac:dyDescent="0.15">
      <c r="B50" s="2"/>
      <c r="D50" s="131"/>
      <c r="E50" s="7"/>
      <c r="F50" s="7"/>
      <c r="G50" s="133"/>
    </row>
    <row r="51" spans="2:7" ht="20.25" customHeight="1" x14ac:dyDescent="0.15">
      <c r="D51" s="131"/>
      <c r="E51" s="7"/>
      <c r="F51" s="7"/>
      <c r="G51" s="133"/>
    </row>
    <row r="52" spans="2:7" ht="20.25" customHeight="1" x14ac:dyDescent="0.15">
      <c r="B52" s="2"/>
      <c r="D52" s="131"/>
      <c r="E52" s="7"/>
      <c r="F52" s="7"/>
      <c r="G52" s="133"/>
    </row>
    <row r="53" spans="2:7" ht="20.25" customHeight="1" x14ac:dyDescent="0.15">
      <c r="B53" s="2"/>
      <c r="D53" s="131"/>
      <c r="E53" s="7"/>
      <c r="F53" s="7"/>
      <c r="G53" s="133"/>
    </row>
    <row r="54" spans="2:7" ht="20.25" customHeight="1" x14ac:dyDescent="0.15">
      <c r="B54" s="2"/>
      <c r="D54" s="131"/>
      <c r="E54" s="7"/>
      <c r="F54" s="7"/>
      <c r="G54" s="133"/>
    </row>
    <row r="55" spans="2:7" ht="20.25" customHeight="1" x14ac:dyDescent="0.15">
      <c r="B55" s="2"/>
      <c r="D55" s="131"/>
      <c r="E55" s="7"/>
      <c r="F55" s="7"/>
      <c r="G55" s="133"/>
    </row>
    <row r="56" spans="2:7" ht="20.25" customHeight="1" x14ac:dyDescent="0.15">
      <c r="B56" s="2"/>
      <c r="D56" s="131"/>
      <c r="E56" s="7"/>
      <c r="F56" s="7"/>
      <c r="G56" s="133"/>
    </row>
    <row r="57" spans="2:7" ht="20.25" customHeight="1" x14ac:dyDescent="0.15">
      <c r="B57" s="2"/>
      <c r="D57" s="131"/>
      <c r="E57" s="7"/>
      <c r="F57" s="7"/>
      <c r="G57" s="142"/>
    </row>
    <row r="58" spans="2:7" ht="20.25" customHeight="1" x14ac:dyDescent="0.15">
      <c r="B58" s="2"/>
      <c r="D58" s="131"/>
      <c r="E58" s="7"/>
      <c r="F58" s="7"/>
      <c r="G58" s="142"/>
    </row>
    <row r="59" spans="2:7" ht="20.25" customHeight="1" x14ac:dyDescent="0.15">
      <c r="B59" s="2"/>
      <c r="D59" s="131"/>
      <c r="E59" s="7"/>
      <c r="F59" s="7"/>
      <c r="G59" s="142"/>
    </row>
    <row r="60" spans="2:7" ht="20.25" customHeight="1" x14ac:dyDescent="0.15">
      <c r="B60" s="2"/>
      <c r="D60" s="131"/>
      <c r="E60" s="7"/>
      <c r="F60" s="7"/>
      <c r="G60" s="142"/>
    </row>
    <row r="61" spans="2:7" ht="20.25" customHeight="1" x14ac:dyDescent="0.15">
      <c r="B61" s="2"/>
      <c r="D61" s="131"/>
      <c r="E61" s="7"/>
      <c r="F61" s="7"/>
      <c r="G61" s="142"/>
    </row>
    <row r="62" spans="2:7" ht="20.25" customHeight="1" x14ac:dyDescent="0.15">
      <c r="B62" s="2"/>
      <c r="D62" s="131"/>
      <c r="E62" s="7"/>
      <c r="F62" s="7"/>
      <c r="G62" s="142"/>
    </row>
    <row r="63" spans="2:7" ht="20.25" customHeight="1" x14ac:dyDescent="0.15">
      <c r="B63" s="2"/>
      <c r="D63" s="131"/>
      <c r="E63" s="7"/>
      <c r="F63" s="7"/>
      <c r="G63" s="142"/>
    </row>
    <row r="64" spans="2:7" ht="20.25" customHeight="1" x14ac:dyDescent="0.15">
      <c r="B64" s="2"/>
      <c r="D64" s="131"/>
      <c r="E64" s="7"/>
      <c r="F64" s="7"/>
      <c r="G64" s="142"/>
    </row>
    <row r="65" spans="1:7" ht="20.25" customHeight="1" x14ac:dyDescent="0.15">
      <c r="B65" s="2"/>
      <c r="D65" s="131"/>
      <c r="E65" s="7"/>
      <c r="F65" s="7"/>
      <c r="G65" s="142"/>
    </row>
    <row r="66" spans="1:7" ht="20.25" customHeight="1" x14ac:dyDescent="0.15">
      <c r="B66" s="2"/>
      <c r="D66" s="131"/>
      <c r="E66" s="7"/>
      <c r="F66" s="7"/>
      <c r="G66" s="142"/>
    </row>
    <row r="67" spans="1:7" ht="20.25" customHeight="1" x14ac:dyDescent="0.15">
      <c r="A67" s="3"/>
      <c r="B67" s="2"/>
      <c r="D67" s="131"/>
      <c r="E67" s="7"/>
      <c r="F67" s="7"/>
      <c r="G67" s="142"/>
    </row>
    <row r="68" spans="1:7" ht="20.25" customHeight="1" x14ac:dyDescent="0.15">
      <c r="A68" s="3"/>
      <c r="D68" s="131"/>
      <c r="E68" s="7"/>
      <c r="F68" s="7"/>
      <c r="G68" s="142"/>
    </row>
    <row r="69" spans="1:7" ht="20.25" customHeight="1" x14ac:dyDescent="0.15">
      <c r="A69" s="3"/>
      <c r="B69" s="142"/>
      <c r="D69" s="131"/>
      <c r="E69" s="7"/>
      <c r="F69" s="7"/>
      <c r="G69" s="142"/>
    </row>
    <row r="70" spans="1:7" ht="20.25" customHeight="1" x14ac:dyDescent="0.15">
      <c r="A70" s="3"/>
      <c r="D70" s="131"/>
      <c r="E70" s="7"/>
      <c r="F70" s="7">
        <f t="shared" ref="F70:F101" si="0">F69+C70</f>
        <v>0</v>
      </c>
      <c r="G70" s="133"/>
    </row>
    <row r="71" spans="1:7" ht="20.25" customHeight="1" x14ac:dyDescent="0.15">
      <c r="A71" s="3"/>
      <c r="D71" s="131"/>
      <c r="E71" s="7"/>
      <c r="F71" s="7">
        <f t="shared" si="0"/>
        <v>0</v>
      </c>
      <c r="G71" s="133"/>
    </row>
    <row r="72" spans="1:7" ht="20.25" customHeight="1" x14ac:dyDescent="0.15">
      <c r="A72" s="3"/>
      <c r="D72" s="131"/>
      <c r="E72" s="7"/>
      <c r="F72" s="7">
        <f t="shared" si="0"/>
        <v>0</v>
      </c>
      <c r="G72" s="133"/>
    </row>
    <row r="73" spans="1:7" ht="20.25" customHeight="1" x14ac:dyDescent="0.15">
      <c r="A73" s="3"/>
      <c r="D73" s="131"/>
      <c r="E73" s="7"/>
      <c r="F73" s="7">
        <f t="shared" si="0"/>
        <v>0</v>
      </c>
      <c r="G73" s="133"/>
    </row>
    <row r="74" spans="1:7" ht="20.25" customHeight="1" x14ac:dyDescent="0.15">
      <c r="A74" s="3"/>
      <c r="D74" s="131"/>
      <c r="E74" s="7"/>
      <c r="F74" s="7">
        <f t="shared" si="0"/>
        <v>0</v>
      </c>
      <c r="G74" s="142"/>
    </row>
    <row r="75" spans="1:7" ht="20.25" customHeight="1" x14ac:dyDescent="0.15">
      <c r="A75" s="3"/>
      <c r="D75" s="131"/>
      <c r="E75" s="7"/>
      <c r="F75" s="7">
        <f t="shared" si="0"/>
        <v>0</v>
      </c>
      <c r="G75" s="142"/>
    </row>
    <row r="76" spans="1:7" ht="20.25" customHeight="1" x14ac:dyDescent="0.15">
      <c r="A76" s="3"/>
      <c r="D76" s="131"/>
      <c r="E76" s="7"/>
      <c r="F76" s="7">
        <f t="shared" si="0"/>
        <v>0</v>
      </c>
      <c r="G76" s="142"/>
    </row>
    <row r="77" spans="1:7" ht="20.25" customHeight="1" x14ac:dyDescent="0.15">
      <c r="A77" s="3"/>
      <c r="D77" s="131"/>
      <c r="E77" s="7"/>
      <c r="F77" s="7">
        <f t="shared" si="0"/>
        <v>0</v>
      </c>
      <c r="G77" s="142"/>
    </row>
    <row r="78" spans="1:7" ht="20.25" customHeight="1" x14ac:dyDescent="0.15">
      <c r="A78" s="3"/>
      <c r="D78" s="131"/>
      <c r="E78" s="7"/>
      <c r="F78" s="7">
        <f t="shared" si="0"/>
        <v>0</v>
      </c>
      <c r="G78" s="142"/>
    </row>
    <row r="79" spans="1:7" ht="20.25" customHeight="1" x14ac:dyDescent="0.15">
      <c r="A79" s="3"/>
      <c r="D79" s="131"/>
      <c r="E79" s="7"/>
      <c r="F79" s="7">
        <f t="shared" si="0"/>
        <v>0</v>
      </c>
      <c r="G79" s="142"/>
    </row>
    <row r="80" spans="1:7" ht="20.25" customHeight="1" x14ac:dyDescent="0.15">
      <c r="A80" s="3"/>
      <c r="D80" s="131"/>
      <c r="E80" s="7"/>
      <c r="F80" s="7">
        <f t="shared" si="0"/>
        <v>0</v>
      </c>
      <c r="G80" s="142"/>
    </row>
    <row r="81" spans="1:7" ht="20.25" customHeight="1" x14ac:dyDescent="0.15">
      <c r="A81" s="3"/>
      <c r="D81" s="131"/>
      <c r="E81" s="7"/>
      <c r="F81" s="7">
        <f t="shared" si="0"/>
        <v>0</v>
      </c>
      <c r="G81" s="142"/>
    </row>
    <row r="82" spans="1:7" ht="20.25" customHeight="1" x14ac:dyDescent="0.15">
      <c r="A82" s="3"/>
      <c r="D82" s="131"/>
      <c r="E82" s="7"/>
      <c r="F82" s="7">
        <f t="shared" si="0"/>
        <v>0</v>
      </c>
      <c r="G82" s="142"/>
    </row>
    <row r="83" spans="1:7" ht="20.25" customHeight="1" x14ac:dyDescent="0.15">
      <c r="A83" s="3"/>
      <c r="D83" s="131"/>
      <c r="E83" s="7"/>
      <c r="F83" s="7">
        <f t="shared" si="0"/>
        <v>0</v>
      </c>
      <c r="G83" s="142"/>
    </row>
    <row r="84" spans="1:7" ht="20.25" customHeight="1" x14ac:dyDescent="0.15">
      <c r="A84" s="3"/>
      <c r="D84" s="131"/>
      <c r="E84" s="7"/>
      <c r="F84" s="7">
        <f t="shared" si="0"/>
        <v>0</v>
      </c>
      <c r="G84" s="142"/>
    </row>
    <row r="85" spans="1:7" ht="20.25" customHeight="1" x14ac:dyDescent="0.15">
      <c r="A85" s="3"/>
      <c r="D85" s="131"/>
      <c r="E85" s="7"/>
      <c r="F85" s="7">
        <f t="shared" si="0"/>
        <v>0</v>
      </c>
      <c r="G85" s="142"/>
    </row>
    <row r="86" spans="1:7" ht="20.25" customHeight="1" x14ac:dyDescent="0.15">
      <c r="A86" s="3"/>
      <c r="D86" s="131"/>
      <c r="E86" s="7"/>
      <c r="F86" s="7">
        <f t="shared" si="0"/>
        <v>0</v>
      </c>
      <c r="G86" s="142"/>
    </row>
    <row r="87" spans="1:7" ht="20.25" customHeight="1" x14ac:dyDescent="0.15">
      <c r="A87" s="3"/>
      <c r="D87" s="131"/>
      <c r="E87" s="7"/>
      <c r="F87" s="7">
        <f t="shared" si="0"/>
        <v>0</v>
      </c>
      <c r="G87" s="142"/>
    </row>
    <row r="88" spans="1:7" ht="20.25" customHeight="1" x14ac:dyDescent="0.15">
      <c r="A88" s="3"/>
      <c r="D88" s="131"/>
      <c r="E88" s="7"/>
      <c r="F88" s="7">
        <f t="shared" si="0"/>
        <v>0</v>
      </c>
      <c r="G88" s="142"/>
    </row>
    <row r="89" spans="1:7" ht="20.25" customHeight="1" x14ac:dyDescent="0.15">
      <c r="A89" s="3"/>
      <c r="D89" s="131"/>
      <c r="E89" s="7"/>
      <c r="F89" s="7">
        <f t="shared" si="0"/>
        <v>0</v>
      </c>
      <c r="G89" s="142"/>
    </row>
    <row r="90" spans="1:7" ht="20.25" customHeight="1" x14ac:dyDescent="0.15">
      <c r="A90" s="3"/>
      <c r="D90" s="131"/>
      <c r="E90" s="7"/>
      <c r="F90" s="7">
        <f t="shared" si="0"/>
        <v>0</v>
      </c>
      <c r="G90" s="142"/>
    </row>
    <row r="91" spans="1:7" ht="20.25" customHeight="1" x14ac:dyDescent="0.15">
      <c r="A91" s="3"/>
      <c r="D91" s="131"/>
      <c r="E91" s="7"/>
      <c r="F91" s="7">
        <f t="shared" si="0"/>
        <v>0</v>
      </c>
      <c r="G91" s="142"/>
    </row>
    <row r="92" spans="1:7" ht="20.25" customHeight="1" x14ac:dyDescent="0.15">
      <c r="A92" s="3"/>
      <c r="D92" s="131"/>
      <c r="E92" s="7"/>
      <c r="F92" s="7">
        <f t="shared" si="0"/>
        <v>0</v>
      </c>
      <c r="G92" s="142"/>
    </row>
    <row r="93" spans="1:7" ht="20.25" customHeight="1" x14ac:dyDescent="0.15">
      <c r="D93" s="131"/>
      <c r="E93" s="7"/>
      <c r="F93" s="7">
        <f t="shared" si="0"/>
        <v>0</v>
      </c>
      <c r="G93" s="142"/>
    </row>
    <row r="94" spans="1:7" ht="20.25" customHeight="1" x14ac:dyDescent="0.15">
      <c r="D94" s="131"/>
      <c r="E94" s="7"/>
      <c r="F94" s="7">
        <f t="shared" si="0"/>
        <v>0</v>
      </c>
      <c r="G94" s="142"/>
    </row>
    <row r="95" spans="1:7" ht="20.25" customHeight="1" x14ac:dyDescent="0.15">
      <c r="D95" s="131"/>
      <c r="E95" s="7"/>
      <c r="F95" s="7">
        <f t="shared" si="0"/>
        <v>0</v>
      </c>
      <c r="G95" s="142"/>
    </row>
    <row r="96" spans="1:7" ht="20.25" customHeight="1" x14ac:dyDescent="0.15">
      <c r="D96" s="131"/>
      <c r="E96" s="7"/>
      <c r="F96" s="7">
        <f t="shared" si="0"/>
        <v>0</v>
      </c>
      <c r="G96" s="142"/>
    </row>
    <row r="97" spans="4:7" ht="20.25" customHeight="1" x14ac:dyDescent="0.15">
      <c r="D97" s="131"/>
      <c r="E97" s="7"/>
      <c r="F97" s="7">
        <f t="shared" si="0"/>
        <v>0</v>
      </c>
      <c r="G97" s="142"/>
    </row>
    <row r="98" spans="4:7" ht="20.25" customHeight="1" x14ac:dyDescent="0.15">
      <c r="D98" s="131"/>
      <c r="E98" s="7"/>
      <c r="F98" s="7">
        <f t="shared" si="0"/>
        <v>0</v>
      </c>
      <c r="G98" s="142"/>
    </row>
    <row r="99" spans="4:7" ht="20.25" customHeight="1" x14ac:dyDescent="0.15">
      <c r="D99" s="131"/>
      <c r="E99" s="7"/>
      <c r="F99" s="7">
        <f t="shared" si="0"/>
        <v>0</v>
      </c>
      <c r="G99" s="142"/>
    </row>
    <row r="100" spans="4:7" ht="20.25" customHeight="1" x14ac:dyDescent="0.15">
      <c r="D100" s="131"/>
      <c r="E100" s="7"/>
      <c r="F100" s="7">
        <f t="shared" si="0"/>
        <v>0</v>
      </c>
      <c r="G100" s="142"/>
    </row>
    <row r="101" spans="4:7" ht="20.25" customHeight="1" x14ac:dyDescent="0.15">
      <c r="D101" s="131"/>
      <c r="E101" s="7"/>
      <c r="F101" s="7">
        <f t="shared" si="0"/>
        <v>0</v>
      </c>
      <c r="G101" s="142"/>
    </row>
    <row r="102" spans="4:7" ht="20.25" customHeight="1" x14ac:dyDescent="0.15">
      <c r="D102" s="131"/>
      <c r="E102" s="7"/>
      <c r="F102" s="7">
        <f t="shared" ref="F102:F133" si="1">F101+C102</f>
        <v>0</v>
      </c>
    </row>
    <row r="103" spans="4:7" ht="20.25" customHeight="1" x14ac:dyDescent="0.15">
      <c r="D103" s="131"/>
      <c r="E103" s="7"/>
      <c r="F103" s="7">
        <f t="shared" si="1"/>
        <v>0</v>
      </c>
    </row>
    <row r="104" spans="4:7" ht="20.25" customHeight="1" x14ac:dyDescent="0.15">
      <c r="D104" s="131"/>
      <c r="E104" s="7"/>
      <c r="F104" s="7">
        <f t="shared" si="1"/>
        <v>0</v>
      </c>
    </row>
    <row r="105" spans="4:7" ht="20.25" customHeight="1" x14ac:dyDescent="0.15">
      <c r="D105" s="131"/>
      <c r="E105" s="7"/>
      <c r="F105" s="7">
        <f t="shared" si="1"/>
        <v>0</v>
      </c>
    </row>
    <row r="106" spans="4:7" ht="20.25" customHeight="1" x14ac:dyDescent="0.15">
      <c r="D106" s="131"/>
      <c r="E106" s="7"/>
      <c r="F106" s="7">
        <f t="shared" si="1"/>
        <v>0</v>
      </c>
    </row>
    <row r="107" spans="4:7" ht="20.25" customHeight="1" x14ac:dyDescent="0.15">
      <c r="D107" s="131"/>
      <c r="E107" s="7"/>
      <c r="F107" s="7">
        <f t="shared" si="1"/>
        <v>0</v>
      </c>
    </row>
    <row r="108" spans="4:7" ht="20.25" customHeight="1" x14ac:dyDescent="0.15">
      <c r="D108" s="131"/>
      <c r="E108" s="7"/>
      <c r="F108" s="7">
        <f t="shared" si="1"/>
        <v>0</v>
      </c>
    </row>
    <row r="109" spans="4:7" ht="20.25" customHeight="1" x14ac:dyDescent="0.15">
      <c r="D109" s="131"/>
      <c r="E109" s="7"/>
      <c r="F109" s="7">
        <f t="shared" si="1"/>
        <v>0</v>
      </c>
    </row>
    <row r="110" spans="4:7" ht="20.25" customHeight="1" x14ac:dyDescent="0.15">
      <c r="D110" s="131"/>
      <c r="E110" s="7"/>
      <c r="F110" s="7">
        <f t="shared" si="1"/>
        <v>0</v>
      </c>
    </row>
    <row r="111" spans="4:7" ht="20.25" customHeight="1" x14ac:dyDescent="0.15">
      <c r="D111" s="131"/>
      <c r="E111" s="7"/>
      <c r="F111" s="7">
        <f t="shared" si="1"/>
        <v>0</v>
      </c>
    </row>
    <row r="112" spans="4:7" ht="20.25" customHeight="1" x14ac:dyDescent="0.15">
      <c r="D112" s="131"/>
      <c r="E112" s="7"/>
      <c r="F112" s="7">
        <f t="shared" si="1"/>
        <v>0</v>
      </c>
    </row>
    <row r="113" spans="4:6" ht="20.25" customHeight="1" x14ac:dyDescent="0.15">
      <c r="D113" s="131"/>
      <c r="E113" s="7"/>
      <c r="F113" s="7">
        <f t="shared" si="1"/>
        <v>0</v>
      </c>
    </row>
    <row r="114" spans="4:6" ht="20.25" customHeight="1" x14ac:dyDescent="0.15">
      <c r="D114" s="131"/>
      <c r="E114" s="7"/>
      <c r="F114" s="7">
        <f t="shared" si="1"/>
        <v>0</v>
      </c>
    </row>
    <row r="115" spans="4:6" ht="20.25" customHeight="1" x14ac:dyDescent="0.15">
      <c r="D115" s="131"/>
      <c r="E115" s="7"/>
      <c r="F115" s="7">
        <f t="shared" si="1"/>
        <v>0</v>
      </c>
    </row>
    <row r="116" spans="4:6" ht="20.25" customHeight="1" x14ac:dyDescent="0.15">
      <c r="D116" s="131"/>
      <c r="E116" s="7"/>
      <c r="F116" s="7">
        <f t="shared" si="1"/>
        <v>0</v>
      </c>
    </row>
    <row r="117" spans="4:6" ht="20.25" customHeight="1" x14ac:dyDescent="0.15">
      <c r="D117" s="131"/>
      <c r="E117" s="7"/>
      <c r="F117" s="7">
        <f t="shared" si="1"/>
        <v>0</v>
      </c>
    </row>
    <row r="118" spans="4:6" ht="20.25" customHeight="1" x14ac:dyDescent="0.15">
      <c r="D118" s="131"/>
      <c r="E118" s="7"/>
      <c r="F118" s="7">
        <f t="shared" si="1"/>
        <v>0</v>
      </c>
    </row>
    <row r="119" spans="4:6" ht="20.25" customHeight="1" x14ac:dyDescent="0.15">
      <c r="D119" s="131"/>
      <c r="E119" s="7"/>
      <c r="F119" s="7">
        <f t="shared" si="1"/>
        <v>0</v>
      </c>
    </row>
    <row r="120" spans="4:6" ht="20.25" customHeight="1" x14ac:dyDescent="0.15">
      <c r="D120" s="131"/>
      <c r="E120" s="7"/>
      <c r="F120" s="7">
        <f t="shared" si="1"/>
        <v>0</v>
      </c>
    </row>
    <row r="121" spans="4:6" ht="20.25" customHeight="1" x14ac:dyDescent="0.15">
      <c r="D121" s="131"/>
      <c r="E121" s="7"/>
      <c r="F121" s="7">
        <f t="shared" si="1"/>
        <v>0</v>
      </c>
    </row>
    <row r="122" spans="4:6" ht="20.25" customHeight="1" x14ac:dyDescent="0.15">
      <c r="D122" s="131"/>
      <c r="E122" s="7"/>
      <c r="F122" s="7">
        <f t="shared" si="1"/>
        <v>0</v>
      </c>
    </row>
    <row r="123" spans="4:6" ht="20.25" customHeight="1" x14ac:dyDescent="0.15">
      <c r="D123" s="131"/>
      <c r="E123" s="7"/>
      <c r="F123" s="7">
        <f t="shared" si="1"/>
        <v>0</v>
      </c>
    </row>
    <row r="124" spans="4:6" ht="20.25" customHeight="1" x14ac:dyDescent="0.15">
      <c r="D124" s="131"/>
      <c r="E124" s="7"/>
      <c r="F124" s="7">
        <f t="shared" si="1"/>
        <v>0</v>
      </c>
    </row>
    <row r="125" spans="4:6" ht="20.25" customHeight="1" x14ac:dyDescent="0.15">
      <c r="D125" s="131"/>
      <c r="E125" s="7"/>
      <c r="F125" s="7">
        <f t="shared" si="1"/>
        <v>0</v>
      </c>
    </row>
    <row r="126" spans="4:6" ht="20.25" customHeight="1" x14ac:dyDescent="0.15">
      <c r="D126" s="131"/>
      <c r="E126" s="7"/>
      <c r="F126" s="7">
        <f t="shared" si="1"/>
        <v>0</v>
      </c>
    </row>
    <row r="127" spans="4:6" ht="20.25" customHeight="1" x14ac:dyDescent="0.15">
      <c r="D127" s="131"/>
      <c r="E127" s="7"/>
      <c r="F127" s="7">
        <f t="shared" si="1"/>
        <v>0</v>
      </c>
    </row>
    <row r="128" spans="4:6" ht="20.25" customHeight="1" x14ac:dyDescent="0.15">
      <c r="D128" s="131"/>
      <c r="E128" s="7"/>
      <c r="F128" s="7">
        <f t="shared" si="1"/>
        <v>0</v>
      </c>
    </row>
    <row r="129" spans="4:6" ht="20.25" customHeight="1" x14ac:dyDescent="0.15">
      <c r="D129" s="131"/>
      <c r="E129" s="7"/>
      <c r="F129" s="7">
        <f t="shared" si="1"/>
        <v>0</v>
      </c>
    </row>
    <row r="130" spans="4:6" ht="20.25" customHeight="1" x14ac:dyDescent="0.15">
      <c r="D130" s="131"/>
      <c r="E130" s="7"/>
      <c r="F130" s="7">
        <f t="shared" si="1"/>
        <v>0</v>
      </c>
    </row>
    <row r="131" spans="4:6" ht="20.25" customHeight="1" x14ac:dyDescent="0.15">
      <c r="D131" s="131"/>
      <c r="E131" s="7"/>
      <c r="F131" s="7">
        <f t="shared" si="1"/>
        <v>0</v>
      </c>
    </row>
    <row r="132" spans="4:6" ht="20.25" customHeight="1" x14ac:dyDescent="0.15">
      <c r="D132" s="131"/>
      <c r="E132" s="7"/>
      <c r="F132" s="7">
        <f t="shared" si="1"/>
        <v>0</v>
      </c>
    </row>
    <row r="133" spans="4:6" ht="20.25" customHeight="1" x14ac:dyDescent="0.15">
      <c r="D133" s="131"/>
      <c r="E133" s="7"/>
      <c r="F133" s="7">
        <f t="shared" si="1"/>
        <v>0</v>
      </c>
    </row>
    <row r="134" spans="4:6" ht="20.25" customHeight="1" x14ac:dyDescent="0.15">
      <c r="D134" s="131"/>
      <c r="E134" s="7"/>
      <c r="F134" s="7">
        <f t="shared" ref="F134:F165" si="2">F133+C134</f>
        <v>0</v>
      </c>
    </row>
    <row r="135" spans="4:6" ht="20.25" customHeight="1" x14ac:dyDescent="0.15">
      <c r="D135" s="131"/>
      <c r="E135" s="7"/>
      <c r="F135" s="7">
        <f t="shared" si="2"/>
        <v>0</v>
      </c>
    </row>
    <row r="136" spans="4:6" ht="20.25" customHeight="1" x14ac:dyDescent="0.15">
      <c r="D136" s="131"/>
      <c r="E136" s="7"/>
      <c r="F136" s="7">
        <f t="shared" si="2"/>
        <v>0</v>
      </c>
    </row>
    <row r="137" spans="4:6" ht="20.25" customHeight="1" x14ac:dyDescent="0.15">
      <c r="D137" s="131"/>
      <c r="E137" s="7"/>
      <c r="F137" s="7">
        <f t="shared" si="2"/>
        <v>0</v>
      </c>
    </row>
    <row r="138" spans="4:6" ht="20.25" customHeight="1" x14ac:dyDescent="0.15">
      <c r="D138" s="131"/>
      <c r="E138" s="7"/>
      <c r="F138" s="7">
        <f t="shared" si="2"/>
        <v>0</v>
      </c>
    </row>
    <row r="139" spans="4:6" ht="20.25" customHeight="1" x14ac:dyDescent="0.15">
      <c r="D139" s="131"/>
      <c r="E139" s="7"/>
      <c r="F139" s="7">
        <f t="shared" si="2"/>
        <v>0</v>
      </c>
    </row>
    <row r="140" spans="4:6" ht="20.25" customHeight="1" x14ac:dyDescent="0.15">
      <c r="D140" s="131"/>
      <c r="E140" s="7"/>
      <c r="F140" s="7">
        <f t="shared" si="2"/>
        <v>0</v>
      </c>
    </row>
    <row r="141" spans="4:6" ht="20.25" customHeight="1" x14ac:dyDescent="0.15">
      <c r="D141" s="131"/>
      <c r="E141" s="7"/>
      <c r="F141" s="7">
        <f t="shared" si="2"/>
        <v>0</v>
      </c>
    </row>
    <row r="142" spans="4:6" ht="20.25" customHeight="1" x14ac:dyDescent="0.15">
      <c r="D142" s="131"/>
      <c r="E142" s="7"/>
      <c r="F142" s="7">
        <f t="shared" si="2"/>
        <v>0</v>
      </c>
    </row>
    <row r="143" spans="4:6" ht="20.25" customHeight="1" x14ac:dyDescent="0.15">
      <c r="D143" s="131"/>
      <c r="E143" s="7"/>
      <c r="F143" s="7">
        <f t="shared" si="2"/>
        <v>0</v>
      </c>
    </row>
    <row r="144" spans="4:6" ht="20.25" customHeight="1" x14ac:dyDescent="0.15">
      <c r="D144" s="131"/>
      <c r="E144" s="7"/>
      <c r="F144" s="7">
        <f t="shared" si="2"/>
        <v>0</v>
      </c>
    </row>
    <row r="145" spans="4:6" ht="20.25" customHeight="1" x14ac:dyDescent="0.15">
      <c r="D145" s="131"/>
      <c r="E145" s="7"/>
      <c r="F145" s="7">
        <f t="shared" si="2"/>
        <v>0</v>
      </c>
    </row>
    <row r="146" spans="4:6" ht="20.25" customHeight="1" x14ac:dyDescent="0.15">
      <c r="D146" s="131"/>
      <c r="E146" s="7"/>
      <c r="F146" s="7">
        <f t="shared" si="2"/>
        <v>0</v>
      </c>
    </row>
    <row r="147" spans="4:6" ht="20.25" customHeight="1" x14ac:dyDescent="0.15">
      <c r="D147" s="131"/>
      <c r="E147" s="7"/>
      <c r="F147" s="7">
        <f t="shared" si="2"/>
        <v>0</v>
      </c>
    </row>
    <row r="148" spans="4:6" ht="20.25" customHeight="1" x14ac:dyDescent="0.15">
      <c r="D148" s="131"/>
      <c r="E148" s="7"/>
      <c r="F148" s="7">
        <f t="shared" si="2"/>
        <v>0</v>
      </c>
    </row>
    <row r="149" spans="4:6" ht="20.25" customHeight="1" x14ac:dyDescent="0.15">
      <c r="D149" s="131"/>
      <c r="E149" s="7"/>
      <c r="F149" s="7">
        <f t="shared" si="2"/>
        <v>0</v>
      </c>
    </row>
    <row r="150" spans="4:6" ht="20.25" customHeight="1" x14ac:dyDescent="0.15">
      <c r="D150" s="131"/>
      <c r="E150" s="7"/>
      <c r="F150" s="7">
        <f t="shared" si="2"/>
        <v>0</v>
      </c>
    </row>
    <row r="151" spans="4:6" ht="20.25" customHeight="1" x14ac:dyDescent="0.15">
      <c r="D151" s="131"/>
      <c r="E151" s="7"/>
      <c r="F151" s="7">
        <f t="shared" si="2"/>
        <v>0</v>
      </c>
    </row>
    <row r="152" spans="4:6" ht="20.25" customHeight="1" x14ac:dyDescent="0.15">
      <c r="D152" s="131"/>
      <c r="E152" s="7"/>
      <c r="F152" s="7">
        <f t="shared" si="2"/>
        <v>0</v>
      </c>
    </row>
    <row r="153" spans="4:6" ht="20.25" customHeight="1" x14ac:dyDescent="0.15">
      <c r="D153" s="131"/>
      <c r="E153" s="7"/>
      <c r="F153" s="7">
        <f t="shared" si="2"/>
        <v>0</v>
      </c>
    </row>
    <row r="154" spans="4:6" ht="20.25" customHeight="1" x14ac:dyDescent="0.15">
      <c r="D154" s="131"/>
      <c r="E154" s="7"/>
      <c r="F154" s="7">
        <f t="shared" si="2"/>
        <v>0</v>
      </c>
    </row>
    <row r="155" spans="4:6" ht="20.25" customHeight="1" x14ac:dyDescent="0.15">
      <c r="D155" s="131"/>
      <c r="E155" s="7"/>
      <c r="F155" s="7">
        <f t="shared" si="2"/>
        <v>0</v>
      </c>
    </row>
    <row r="156" spans="4:6" ht="20.25" customHeight="1" x14ac:dyDescent="0.15">
      <c r="D156" s="131"/>
      <c r="E156" s="7"/>
      <c r="F156" s="7">
        <f t="shared" si="2"/>
        <v>0</v>
      </c>
    </row>
    <row r="157" spans="4:6" ht="20.25" customHeight="1" x14ac:dyDescent="0.15">
      <c r="D157" s="131"/>
      <c r="E157" s="7"/>
      <c r="F157" s="7">
        <f t="shared" si="2"/>
        <v>0</v>
      </c>
    </row>
    <row r="158" spans="4:6" ht="20.25" customHeight="1" x14ac:dyDescent="0.15">
      <c r="F158" s="7">
        <f t="shared" si="2"/>
        <v>0</v>
      </c>
    </row>
    <row r="159" spans="4:6" ht="20.25" customHeight="1" x14ac:dyDescent="0.15">
      <c r="F159" s="7">
        <f t="shared" si="2"/>
        <v>0</v>
      </c>
    </row>
    <row r="160" spans="4:6" ht="20.25" customHeight="1" x14ac:dyDescent="0.15">
      <c r="F160" s="7">
        <f t="shared" si="2"/>
        <v>0</v>
      </c>
    </row>
    <row r="161" spans="6:6" ht="20.25" customHeight="1" x14ac:dyDescent="0.15">
      <c r="F161" s="7">
        <f t="shared" si="2"/>
        <v>0</v>
      </c>
    </row>
    <row r="162" spans="6:6" ht="20.25" customHeight="1" x14ac:dyDescent="0.15">
      <c r="F162" s="7">
        <f t="shared" si="2"/>
        <v>0</v>
      </c>
    </row>
    <row r="163" spans="6:6" ht="20.25" customHeight="1" x14ac:dyDescent="0.15">
      <c r="F163" s="7">
        <f t="shared" si="2"/>
        <v>0</v>
      </c>
    </row>
    <row r="164" spans="6:6" ht="20.25" customHeight="1" x14ac:dyDescent="0.15">
      <c r="F164" s="7">
        <f t="shared" si="2"/>
        <v>0</v>
      </c>
    </row>
    <row r="165" spans="6:6" ht="20.25" customHeight="1" x14ac:dyDescent="0.15">
      <c r="F165" s="7">
        <f t="shared" si="2"/>
        <v>0</v>
      </c>
    </row>
    <row r="166" spans="6:6" ht="20.25" customHeight="1" x14ac:dyDescent="0.15">
      <c r="F166" s="7">
        <f t="shared" ref="F166:F197" si="3">F165+C166</f>
        <v>0</v>
      </c>
    </row>
    <row r="167" spans="6:6" ht="20.25" customHeight="1" x14ac:dyDescent="0.15">
      <c r="F167" s="7">
        <f t="shared" si="3"/>
        <v>0</v>
      </c>
    </row>
    <row r="168" spans="6:6" ht="20.25" customHeight="1" x14ac:dyDescent="0.15">
      <c r="F168" s="7">
        <f t="shared" si="3"/>
        <v>0</v>
      </c>
    </row>
    <row r="169" spans="6:6" ht="20.25" customHeight="1" x14ac:dyDescent="0.15">
      <c r="F169" s="7">
        <f t="shared" si="3"/>
        <v>0</v>
      </c>
    </row>
    <row r="170" spans="6:6" ht="20.25" customHeight="1" x14ac:dyDescent="0.15">
      <c r="F170" s="7">
        <f t="shared" si="3"/>
        <v>0</v>
      </c>
    </row>
    <row r="171" spans="6:6" ht="20.25" customHeight="1" x14ac:dyDescent="0.15">
      <c r="F171" s="7">
        <f t="shared" si="3"/>
        <v>0</v>
      </c>
    </row>
    <row r="172" spans="6:6" ht="20.25" customHeight="1" x14ac:dyDescent="0.15">
      <c r="F172" s="7">
        <f t="shared" si="3"/>
        <v>0</v>
      </c>
    </row>
    <row r="173" spans="6:6" ht="20.25" customHeight="1" x14ac:dyDescent="0.15">
      <c r="F173" s="7">
        <f t="shared" si="3"/>
        <v>0</v>
      </c>
    </row>
    <row r="174" spans="6:6" ht="20.25" customHeight="1" x14ac:dyDescent="0.15">
      <c r="F174" s="7">
        <f t="shared" si="3"/>
        <v>0</v>
      </c>
    </row>
    <row r="175" spans="6:6" ht="20.25" customHeight="1" x14ac:dyDescent="0.15">
      <c r="F175" s="7">
        <f t="shared" si="3"/>
        <v>0</v>
      </c>
    </row>
    <row r="176" spans="6:6" ht="20.25" customHeight="1" x14ac:dyDescent="0.15">
      <c r="F176" s="7">
        <f t="shared" si="3"/>
        <v>0</v>
      </c>
    </row>
    <row r="177" spans="6:6" ht="20.25" customHeight="1" x14ac:dyDescent="0.15">
      <c r="F177" s="7">
        <f t="shared" si="3"/>
        <v>0</v>
      </c>
    </row>
    <row r="178" spans="6:6" x14ac:dyDescent="0.15">
      <c r="F178" s="7">
        <f t="shared" si="3"/>
        <v>0</v>
      </c>
    </row>
    <row r="179" spans="6:6" x14ac:dyDescent="0.15">
      <c r="F179" s="7">
        <f t="shared" si="3"/>
        <v>0</v>
      </c>
    </row>
    <row r="180" spans="6:6" x14ac:dyDescent="0.15">
      <c r="F180" s="7">
        <f t="shared" si="3"/>
        <v>0</v>
      </c>
    </row>
    <row r="181" spans="6:6" x14ac:dyDescent="0.15">
      <c r="F181" s="7">
        <f t="shared" si="3"/>
        <v>0</v>
      </c>
    </row>
    <row r="182" spans="6:6" x14ac:dyDescent="0.15">
      <c r="F182" s="7">
        <f t="shared" si="3"/>
        <v>0</v>
      </c>
    </row>
    <row r="183" spans="6:6" x14ac:dyDescent="0.15">
      <c r="F183" s="7">
        <f t="shared" si="3"/>
        <v>0</v>
      </c>
    </row>
    <row r="184" spans="6:6" x14ac:dyDescent="0.15">
      <c r="F184" s="7">
        <f t="shared" si="3"/>
        <v>0</v>
      </c>
    </row>
    <row r="185" spans="6:6" x14ac:dyDescent="0.15">
      <c r="F185" s="7">
        <f t="shared" si="3"/>
        <v>0</v>
      </c>
    </row>
    <row r="186" spans="6:6" x14ac:dyDescent="0.15">
      <c r="F186" s="7">
        <f t="shared" si="3"/>
        <v>0</v>
      </c>
    </row>
    <row r="187" spans="6:6" x14ac:dyDescent="0.15">
      <c r="F187" s="7">
        <f t="shared" si="3"/>
        <v>0</v>
      </c>
    </row>
    <row r="188" spans="6:6" x14ac:dyDescent="0.15">
      <c r="F188" s="7">
        <f t="shared" si="3"/>
        <v>0</v>
      </c>
    </row>
    <row r="189" spans="6:6" x14ac:dyDescent="0.15">
      <c r="F189" s="7">
        <f t="shared" si="3"/>
        <v>0</v>
      </c>
    </row>
    <row r="190" spans="6:6" x14ac:dyDescent="0.15">
      <c r="F190" s="7">
        <f t="shared" si="3"/>
        <v>0</v>
      </c>
    </row>
    <row r="191" spans="6:6" x14ac:dyDescent="0.15">
      <c r="F191" s="7">
        <f t="shared" si="3"/>
        <v>0</v>
      </c>
    </row>
    <row r="192" spans="6:6" x14ac:dyDescent="0.15">
      <c r="F192" s="7">
        <f t="shared" si="3"/>
        <v>0</v>
      </c>
    </row>
    <row r="193" spans="6:6" x14ac:dyDescent="0.15">
      <c r="F193" s="7">
        <f t="shared" si="3"/>
        <v>0</v>
      </c>
    </row>
    <row r="194" spans="6:6" x14ac:dyDescent="0.15">
      <c r="F194" s="7">
        <f t="shared" si="3"/>
        <v>0</v>
      </c>
    </row>
    <row r="195" spans="6:6" x14ac:dyDescent="0.15">
      <c r="F195" s="7">
        <f t="shared" si="3"/>
        <v>0</v>
      </c>
    </row>
    <row r="196" spans="6:6" x14ac:dyDescent="0.15">
      <c r="F196" s="7">
        <f t="shared" si="3"/>
        <v>0</v>
      </c>
    </row>
    <row r="197" spans="6:6" x14ac:dyDescent="0.15">
      <c r="F197" s="7">
        <f t="shared" si="3"/>
        <v>0</v>
      </c>
    </row>
    <row r="198" spans="6:6" x14ac:dyDescent="0.15">
      <c r="F198" s="7">
        <f t="shared" ref="F198:F229" si="4">F197+C198</f>
        <v>0</v>
      </c>
    </row>
    <row r="199" spans="6:6" x14ac:dyDescent="0.15">
      <c r="F199" s="7">
        <f t="shared" si="4"/>
        <v>0</v>
      </c>
    </row>
    <row r="200" spans="6:6" x14ac:dyDescent="0.15">
      <c r="F200" s="7">
        <f t="shared" si="4"/>
        <v>0</v>
      </c>
    </row>
    <row r="201" spans="6:6" x14ac:dyDescent="0.15">
      <c r="F201" s="7">
        <f t="shared" si="4"/>
        <v>0</v>
      </c>
    </row>
    <row r="202" spans="6:6" x14ac:dyDescent="0.15">
      <c r="F202" s="7">
        <f t="shared" si="4"/>
        <v>0</v>
      </c>
    </row>
    <row r="203" spans="6:6" x14ac:dyDescent="0.15">
      <c r="F203" s="7">
        <f t="shared" si="4"/>
        <v>0</v>
      </c>
    </row>
    <row r="204" spans="6:6" x14ac:dyDescent="0.15">
      <c r="F204" s="7">
        <f t="shared" si="4"/>
        <v>0</v>
      </c>
    </row>
    <row r="205" spans="6:6" x14ac:dyDescent="0.15">
      <c r="F205" s="7">
        <f t="shared" si="4"/>
        <v>0</v>
      </c>
    </row>
    <row r="206" spans="6:6" x14ac:dyDescent="0.15">
      <c r="F206" s="7">
        <f t="shared" si="4"/>
        <v>0</v>
      </c>
    </row>
    <row r="207" spans="6:6" x14ac:dyDescent="0.15">
      <c r="F207" s="7">
        <f t="shared" si="4"/>
        <v>0</v>
      </c>
    </row>
    <row r="208" spans="6:6" x14ac:dyDescent="0.15">
      <c r="F208" s="7">
        <f t="shared" si="4"/>
        <v>0</v>
      </c>
    </row>
    <row r="209" spans="6:6" x14ac:dyDescent="0.15">
      <c r="F209" s="7">
        <f t="shared" si="4"/>
        <v>0</v>
      </c>
    </row>
    <row r="210" spans="6:6" x14ac:dyDescent="0.15">
      <c r="F210" s="7">
        <f t="shared" si="4"/>
        <v>0</v>
      </c>
    </row>
    <row r="211" spans="6:6" x14ac:dyDescent="0.15">
      <c r="F211" s="7">
        <f t="shared" si="4"/>
        <v>0</v>
      </c>
    </row>
    <row r="212" spans="6:6" x14ac:dyDescent="0.15">
      <c r="F212" s="7">
        <f t="shared" si="4"/>
        <v>0</v>
      </c>
    </row>
    <row r="213" spans="6:6" x14ac:dyDescent="0.15">
      <c r="F213" s="7">
        <f t="shared" si="4"/>
        <v>0</v>
      </c>
    </row>
    <row r="214" spans="6:6" x14ac:dyDescent="0.15">
      <c r="F214" s="7">
        <f t="shared" si="4"/>
        <v>0</v>
      </c>
    </row>
    <row r="215" spans="6:6" x14ac:dyDescent="0.15">
      <c r="F215" s="7">
        <f t="shared" si="4"/>
        <v>0</v>
      </c>
    </row>
    <row r="216" spans="6:6" x14ac:dyDescent="0.15">
      <c r="F216" s="7">
        <f t="shared" si="4"/>
        <v>0</v>
      </c>
    </row>
    <row r="217" spans="6:6" x14ac:dyDescent="0.15">
      <c r="F217" s="7">
        <f t="shared" si="4"/>
        <v>0</v>
      </c>
    </row>
    <row r="218" spans="6:6" x14ac:dyDescent="0.15">
      <c r="F218" s="7">
        <f t="shared" si="4"/>
        <v>0</v>
      </c>
    </row>
    <row r="219" spans="6:6" x14ac:dyDescent="0.15">
      <c r="F219" s="7">
        <f t="shared" si="4"/>
        <v>0</v>
      </c>
    </row>
    <row r="220" spans="6:6" x14ac:dyDescent="0.15">
      <c r="F220" s="7">
        <f t="shared" si="4"/>
        <v>0</v>
      </c>
    </row>
    <row r="221" spans="6:6" x14ac:dyDescent="0.15">
      <c r="F221" s="7">
        <f t="shared" si="4"/>
        <v>0</v>
      </c>
    </row>
    <row r="222" spans="6:6" x14ac:dyDescent="0.15">
      <c r="F222" s="7">
        <f t="shared" si="4"/>
        <v>0</v>
      </c>
    </row>
    <row r="223" spans="6:6" x14ac:dyDescent="0.15">
      <c r="F223" s="7">
        <f t="shared" si="4"/>
        <v>0</v>
      </c>
    </row>
    <row r="224" spans="6:6" x14ac:dyDescent="0.15">
      <c r="F224" s="7">
        <f t="shared" si="4"/>
        <v>0</v>
      </c>
    </row>
    <row r="225" spans="6:6" x14ac:dyDescent="0.15">
      <c r="F225" s="7">
        <f t="shared" si="4"/>
        <v>0</v>
      </c>
    </row>
    <row r="226" spans="6:6" x14ac:dyDescent="0.15">
      <c r="F226" s="7">
        <f t="shared" si="4"/>
        <v>0</v>
      </c>
    </row>
    <row r="227" spans="6:6" x14ac:dyDescent="0.15">
      <c r="F227" s="7">
        <f t="shared" si="4"/>
        <v>0</v>
      </c>
    </row>
    <row r="228" spans="6:6" x14ac:dyDescent="0.15">
      <c r="F228" s="7">
        <f t="shared" si="4"/>
        <v>0</v>
      </c>
    </row>
    <row r="229" spans="6:6" x14ac:dyDescent="0.15">
      <c r="F229" s="7">
        <f t="shared" si="4"/>
        <v>0</v>
      </c>
    </row>
    <row r="230" spans="6:6" x14ac:dyDescent="0.15">
      <c r="F230" s="7">
        <f t="shared" ref="F230:F249" si="5">F229+C230</f>
        <v>0</v>
      </c>
    </row>
    <row r="231" spans="6:6" x14ac:dyDescent="0.15">
      <c r="F231" s="7">
        <f t="shared" si="5"/>
        <v>0</v>
      </c>
    </row>
    <row r="232" spans="6:6" x14ac:dyDescent="0.15">
      <c r="F232" s="7">
        <f t="shared" si="5"/>
        <v>0</v>
      </c>
    </row>
    <row r="233" spans="6:6" x14ac:dyDescent="0.15">
      <c r="F233" s="7">
        <f t="shared" si="5"/>
        <v>0</v>
      </c>
    </row>
    <row r="234" spans="6:6" x14ac:dyDescent="0.15">
      <c r="F234" s="7">
        <f t="shared" si="5"/>
        <v>0</v>
      </c>
    </row>
    <row r="235" spans="6:6" x14ac:dyDescent="0.15">
      <c r="F235" s="7">
        <f t="shared" si="5"/>
        <v>0</v>
      </c>
    </row>
    <row r="236" spans="6:6" x14ac:dyDescent="0.15">
      <c r="F236" s="7">
        <f t="shared" si="5"/>
        <v>0</v>
      </c>
    </row>
    <row r="237" spans="6:6" x14ac:dyDescent="0.15">
      <c r="F237" s="7">
        <f t="shared" si="5"/>
        <v>0</v>
      </c>
    </row>
    <row r="238" spans="6:6" x14ac:dyDescent="0.15">
      <c r="F238" s="7">
        <f t="shared" si="5"/>
        <v>0</v>
      </c>
    </row>
    <row r="239" spans="6:6" x14ac:dyDescent="0.15">
      <c r="F239" s="7">
        <f t="shared" si="5"/>
        <v>0</v>
      </c>
    </row>
    <row r="240" spans="6:6" x14ac:dyDescent="0.15">
      <c r="F240" s="7">
        <f t="shared" si="5"/>
        <v>0</v>
      </c>
    </row>
    <row r="241" spans="6:6" x14ac:dyDescent="0.15">
      <c r="F241" s="7">
        <f t="shared" si="5"/>
        <v>0</v>
      </c>
    </row>
    <row r="242" spans="6:6" x14ac:dyDescent="0.15">
      <c r="F242" s="7">
        <f t="shared" si="5"/>
        <v>0</v>
      </c>
    </row>
    <row r="243" spans="6:6" x14ac:dyDescent="0.15">
      <c r="F243" s="7">
        <f t="shared" si="5"/>
        <v>0</v>
      </c>
    </row>
    <row r="244" spans="6:6" x14ac:dyDescent="0.15">
      <c r="F244" s="7">
        <f t="shared" si="5"/>
        <v>0</v>
      </c>
    </row>
    <row r="245" spans="6:6" x14ac:dyDescent="0.15">
      <c r="F245" s="7">
        <f t="shared" si="5"/>
        <v>0</v>
      </c>
    </row>
    <row r="246" spans="6:6" x14ac:dyDescent="0.15">
      <c r="F246" s="7">
        <f t="shared" si="5"/>
        <v>0</v>
      </c>
    </row>
    <row r="247" spans="6:6" x14ac:dyDescent="0.15">
      <c r="F247" s="7">
        <f t="shared" si="5"/>
        <v>0</v>
      </c>
    </row>
    <row r="248" spans="6:6" x14ac:dyDescent="0.15">
      <c r="F248" s="7">
        <f t="shared" si="5"/>
        <v>0</v>
      </c>
    </row>
    <row r="249" spans="6:6" x14ac:dyDescent="0.15">
      <c r="F249" s="7">
        <f t="shared" si="5"/>
        <v>0</v>
      </c>
    </row>
  </sheetData>
  <sheetProtection selectLockedCells="1" selectUnlockedCells="1"/>
  <mergeCells count="1">
    <mergeCell ref="A1:F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07"/>
  <sheetViews>
    <sheetView zoomScale="70" zoomScaleNormal="70" workbookViewId="0">
      <selection activeCell="F4" sqref="F4"/>
    </sheetView>
  </sheetViews>
  <sheetFormatPr baseColWidth="10" defaultColWidth="11" defaultRowHeight="13" x14ac:dyDescent="0.15"/>
  <cols>
    <col min="1" max="1" width="10.83203125" style="143" customWidth="1"/>
    <col min="2" max="2" width="51.83203125" style="144" customWidth="1"/>
    <col min="3" max="3" width="16.1640625" style="145" customWidth="1"/>
    <col min="4" max="4" width="6.83203125" style="146" customWidth="1"/>
    <col min="5" max="5" width="11.33203125" style="144" customWidth="1"/>
    <col min="6" max="6" width="16.1640625" style="144" customWidth="1"/>
    <col min="7" max="7" width="13.1640625" style="144" customWidth="1"/>
    <col min="8" max="8" width="19.83203125" style="144" customWidth="1"/>
    <col min="9" max="16384" width="11" style="144"/>
  </cols>
  <sheetData>
    <row r="1" spans="1:12" ht="20.25" customHeight="1" x14ac:dyDescent="0.2">
      <c r="A1" s="395" t="s">
        <v>66</v>
      </c>
      <c r="B1" s="395"/>
      <c r="C1" s="395"/>
      <c r="D1" s="395"/>
      <c r="E1" s="395"/>
      <c r="F1" s="395"/>
    </row>
    <row r="2" spans="1:12" ht="20.25" customHeight="1" x14ac:dyDescent="0.15">
      <c r="A2" s="147" t="s">
        <v>0</v>
      </c>
      <c r="B2" s="148" t="s">
        <v>1</v>
      </c>
      <c r="C2" s="149" t="s">
        <v>49</v>
      </c>
      <c r="D2" s="150"/>
      <c r="E2" s="148" t="s">
        <v>60</v>
      </c>
      <c r="F2" s="148" t="s">
        <v>50</v>
      </c>
      <c r="G2" s="148" t="s">
        <v>56</v>
      </c>
      <c r="H2" s="148" t="s">
        <v>57</v>
      </c>
      <c r="I2" s="148"/>
      <c r="J2" s="148"/>
    </row>
    <row r="3" spans="1:12" ht="20.25" customHeight="1" x14ac:dyDescent="0.15">
      <c r="A3" s="272">
        <v>42672</v>
      </c>
      <c r="B3" s="372" t="s">
        <v>116</v>
      </c>
      <c r="C3" s="282">
        <v>366</v>
      </c>
      <c r="D3" s="153"/>
      <c r="E3" s="154"/>
      <c r="F3" s="155"/>
      <c r="G3" s="156"/>
      <c r="H3" s="157"/>
      <c r="I3" s="156"/>
      <c r="J3" s="156"/>
      <c r="K3" s="156"/>
      <c r="L3" s="156"/>
    </row>
    <row r="4" spans="1:12" s="167" customFormat="1" ht="20.25" customHeight="1" x14ac:dyDescent="0.15">
      <c r="A4" s="166"/>
      <c r="B4" s="167" t="s">
        <v>107</v>
      </c>
      <c r="C4" s="168"/>
      <c r="F4" s="169">
        <f>SUM(C3:C3)</f>
        <v>366</v>
      </c>
    </row>
    <row r="5" spans="1:12" ht="20.25" customHeight="1" x14ac:dyDescent="0.15">
      <c r="A5" s="161"/>
      <c r="B5" s="152"/>
      <c r="F5" s="156"/>
      <c r="G5" s="170"/>
    </row>
    <row r="6" spans="1:12" ht="20.25" customHeight="1" x14ac:dyDescent="0.15">
      <c r="A6" s="161"/>
      <c r="B6" s="152"/>
      <c r="F6" s="156"/>
      <c r="G6" s="170"/>
    </row>
    <row r="7" spans="1:12" ht="20.25" customHeight="1" x14ac:dyDescent="0.15">
      <c r="A7" s="161"/>
      <c r="B7" s="152"/>
      <c r="F7" s="156"/>
      <c r="G7" s="170"/>
    </row>
    <row r="8" spans="1:12" ht="20.25" customHeight="1" x14ac:dyDescent="0.15">
      <c r="A8" s="161"/>
      <c r="B8" s="152"/>
      <c r="F8" s="156"/>
      <c r="G8" s="170"/>
    </row>
    <row r="9" spans="1:12" ht="20.25" customHeight="1" x14ac:dyDescent="0.15">
      <c r="A9" s="161"/>
      <c r="B9" s="152"/>
      <c r="F9" s="156"/>
      <c r="G9" s="170"/>
    </row>
    <row r="10" spans="1:12" ht="20.25" customHeight="1" x14ac:dyDescent="0.15">
      <c r="A10" s="161"/>
      <c r="B10" s="152"/>
      <c r="F10" s="156"/>
      <c r="G10" s="170"/>
    </row>
    <row r="11" spans="1:12" ht="20.25" customHeight="1" x14ac:dyDescent="0.15">
      <c r="B11" s="152"/>
      <c r="F11" s="156"/>
      <c r="G11" s="170"/>
    </row>
    <row r="12" spans="1:12" ht="20.25" customHeight="1" x14ac:dyDescent="0.15">
      <c r="B12" s="152"/>
      <c r="F12" s="156"/>
      <c r="G12" s="170"/>
    </row>
    <row r="13" spans="1:12" ht="20.25" customHeight="1" x14ac:dyDescent="0.15">
      <c r="B13" s="152"/>
      <c r="F13" s="156"/>
      <c r="G13" s="170"/>
    </row>
    <row r="14" spans="1:12" ht="20.25" customHeight="1" x14ac:dyDescent="0.15">
      <c r="B14" s="152"/>
      <c r="F14" s="156"/>
      <c r="G14" s="170"/>
    </row>
    <row r="15" spans="1:12" ht="20.25" customHeight="1" x14ac:dyDescent="0.15">
      <c r="B15" s="152"/>
      <c r="D15" s="171"/>
      <c r="E15" s="156"/>
      <c r="F15" s="156"/>
      <c r="G15" s="165"/>
    </row>
    <row r="16" spans="1:12" ht="20.25" customHeight="1" x14ac:dyDescent="0.15">
      <c r="B16" s="152"/>
      <c r="D16" s="171"/>
      <c r="E16" s="156"/>
      <c r="F16" s="156"/>
      <c r="G16" s="170"/>
    </row>
    <row r="17" spans="2:7" ht="20.25" customHeight="1" x14ac:dyDescent="0.15">
      <c r="B17" s="152"/>
      <c r="D17" s="171"/>
      <c r="E17" s="156"/>
      <c r="F17" s="156"/>
      <c r="G17" s="170"/>
    </row>
    <row r="18" spans="2:7" ht="20.25" customHeight="1" x14ac:dyDescent="0.15">
      <c r="B18" s="152"/>
      <c r="D18" s="171"/>
      <c r="E18" s="156"/>
      <c r="F18" s="156"/>
      <c r="G18" s="170"/>
    </row>
    <row r="19" spans="2:7" ht="20.25" customHeight="1" x14ac:dyDescent="0.15">
      <c r="B19" s="152"/>
      <c r="D19" s="171"/>
      <c r="E19" s="156"/>
      <c r="F19" s="156"/>
      <c r="G19" s="170"/>
    </row>
    <row r="20" spans="2:7" ht="20.25" customHeight="1" x14ac:dyDescent="0.15">
      <c r="B20" s="152"/>
      <c r="D20" s="171"/>
      <c r="E20" s="156"/>
      <c r="F20" s="156"/>
      <c r="G20" s="170"/>
    </row>
    <row r="21" spans="2:7" ht="20.25" customHeight="1" x14ac:dyDescent="0.15">
      <c r="B21" s="152"/>
      <c r="D21" s="171"/>
      <c r="E21" s="156"/>
      <c r="F21" s="156"/>
      <c r="G21" s="170"/>
    </row>
    <row r="22" spans="2:7" ht="20.25" customHeight="1" x14ac:dyDescent="0.15">
      <c r="B22" s="152"/>
      <c r="D22" s="171"/>
      <c r="E22" s="156"/>
      <c r="F22" s="156"/>
      <c r="G22" s="170"/>
    </row>
    <row r="23" spans="2:7" ht="20.25" customHeight="1" x14ac:dyDescent="0.15">
      <c r="B23" s="152"/>
      <c r="D23" s="171"/>
      <c r="E23" s="156"/>
      <c r="F23" s="156"/>
      <c r="G23" s="170"/>
    </row>
    <row r="24" spans="2:7" ht="20.25" customHeight="1" x14ac:dyDescent="0.15">
      <c r="B24" s="152"/>
      <c r="D24" s="171"/>
      <c r="E24" s="156"/>
      <c r="F24" s="156"/>
      <c r="G24" s="170"/>
    </row>
    <row r="25" spans="2:7" ht="20.25" customHeight="1" x14ac:dyDescent="0.15">
      <c r="B25" s="152"/>
      <c r="D25" s="171"/>
      <c r="E25" s="156"/>
      <c r="F25" s="156"/>
      <c r="G25" s="170"/>
    </row>
    <row r="26" spans="2:7" ht="20.25" customHeight="1" x14ac:dyDescent="0.15">
      <c r="B26" s="152"/>
      <c r="D26" s="171"/>
      <c r="E26" s="156"/>
      <c r="F26" s="156"/>
      <c r="G26" s="170"/>
    </row>
    <row r="27" spans="2:7" ht="20.25" customHeight="1" x14ac:dyDescent="0.15">
      <c r="B27" s="152"/>
      <c r="D27" s="171"/>
      <c r="E27" s="156"/>
      <c r="F27" s="156"/>
    </row>
    <row r="28" spans="2:7" ht="20.25" customHeight="1" x14ac:dyDescent="0.15">
      <c r="B28" s="152"/>
      <c r="D28" s="171"/>
      <c r="E28" s="156"/>
      <c r="F28" s="156"/>
      <c r="G28" s="170"/>
    </row>
    <row r="29" spans="2:7" ht="20.25" customHeight="1" x14ac:dyDescent="0.15">
      <c r="B29" s="152"/>
      <c r="D29" s="171"/>
      <c r="E29" s="156"/>
      <c r="F29" s="156"/>
      <c r="G29" s="170"/>
    </row>
    <row r="30" spans="2:7" ht="20.25" customHeight="1" x14ac:dyDescent="0.15">
      <c r="B30" s="152"/>
      <c r="D30" s="171"/>
      <c r="E30" s="156"/>
      <c r="F30" s="156"/>
      <c r="G30" s="170"/>
    </row>
    <row r="31" spans="2:7" ht="20.25" customHeight="1" x14ac:dyDescent="0.15">
      <c r="B31" s="152"/>
      <c r="D31" s="171"/>
      <c r="E31" s="156"/>
      <c r="F31" s="156"/>
      <c r="G31" s="170"/>
    </row>
    <row r="32" spans="2:7" ht="20.25" customHeight="1" x14ac:dyDescent="0.15">
      <c r="B32" s="152"/>
      <c r="D32" s="171"/>
      <c r="E32" s="156"/>
      <c r="F32" s="156"/>
      <c r="G32" s="170"/>
    </row>
    <row r="33" spans="2:7" ht="20.25" customHeight="1" x14ac:dyDescent="0.15">
      <c r="B33" s="152"/>
      <c r="D33" s="171"/>
      <c r="E33" s="156"/>
      <c r="F33" s="156"/>
      <c r="G33" s="170"/>
    </row>
    <row r="34" spans="2:7" ht="20.25" customHeight="1" x14ac:dyDescent="0.15">
      <c r="B34" s="152"/>
      <c r="D34" s="171"/>
      <c r="E34" s="156"/>
      <c r="F34" s="156"/>
      <c r="G34" s="165"/>
    </row>
    <row r="35" spans="2:7" ht="20.25" customHeight="1" x14ac:dyDescent="0.15">
      <c r="D35" s="171"/>
      <c r="E35" s="156"/>
      <c r="F35" s="156"/>
      <c r="G35" s="165"/>
    </row>
    <row r="36" spans="2:7" ht="20.25" customHeight="1" x14ac:dyDescent="0.15">
      <c r="B36" s="152"/>
      <c r="D36" s="171"/>
      <c r="E36" s="156"/>
      <c r="F36" s="156"/>
      <c r="G36" s="165"/>
    </row>
    <row r="37" spans="2:7" ht="20.25" customHeight="1" x14ac:dyDescent="0.15">
      <c r="B37" s="152"/>
      <c r="D37" s="171"/>
      <c r="E37" s="156"/>
      <c r="F37" s="156"/>
      <c r="G37" s="165"/>
    </row>
    <row r="38" spans="2:7" ht="20.25" customHeight="1" x14ac:dyDescent="0.15">
      <c r="B38" s="152"/>
      <c r="D38" s="171"/>
      <c r="E38" s="156"/>
      <c r="F38" s="156"/>
      <c r="G38" s="165"/>
    </row>
    <row r="39" spans="2:7" ht="20.25" customHeight="1" x14ac:dyDescent="0.15">
      <c r="B39" s="152"/>
      <c r="D39" s="171"/>
      <c r="E39" s="156"/>
      <c r="F39" s="156"/>
      <c r="G39" s="165"/>
    </row>
    <row r="40" spans="2:7" ht="20.25" customHeight="1" x14ac:dyDescent="0.15">
      <c r="B40" s="152"/>
      <c r="D40" s="171"/>
      <c r="E40" s="156"/>
      <c r="F40" s="156"/>
      <c r="G40" s="165"/>
    </row>
    <row r="41" spans="2:7" ht="20.25" customHeight="1" x14ac:dyDescent="0.15">
      <c r="B41" s="152"/>
      <c r="D41" s="171"/>
      <c r="E41" s="156"/>
      <c r="F41" s="156"/>
      <c r="G41" s="170"/>
    </row>
    <row r="42" spans="2:7" ht="20.25" customHeight="1" x14ac:dyDescent="0.15">
      <c r="B42" s="152"/>
      <c r="D42" s="171"/>
      <c r="E42" s="156"/>
      <c r="F42" s="156"/>
      <c r="G42" s="170"/>
    </row>
    <row r="43" spans="2:7" ht="20.25" customHeight="1" x14ac:dyDescent="0.15">
      <c r="B43" s="152"/>
      <c r="D43" s="171"/>
      <c r="E43" s="156"/>
      <c r="F43" s="156"/>
      <c r="G43" s="170"/>
    </row>
    <row r="44" spans="2:7" ht="20.25" customHeight="1" x14ac:dyDescent="0.15">
      <c r="B44" s="152"/>
      <c r="D44" s="171"/>
      <c r="E44" s="156"/>
      <c r="F44" s="156"/>
      <c r="G44" s="170"/>
    </row>
    <row r="45" spans="2:7" ht="20.25" customHeight="1" x14ac:dyDescent="0.15">
      <c r="B45" s="152"/>
      <c r="D45" s="171"/>
      <c r="E45" s="156"/>
      <c r="F45" s="156"/>
      <c r="G45" s="170"/>
    </row>
    <row r="46" spans="2:7" ht="20.25" customHeight="1" x14ac:dyDescent="0.15">
      <c r="B46" s="152"/>
      <c r="D46" s="171"/>
      <c r="E46" s="156"/>
      <c r="F46" s="156"/>
      <c r="G46" s="170"/>
    </row>
    <row r="47" spans="2:7" ht="20.25" customHeight="1" x14ac:dyDescent="0.15">
      <c r="B47" s="152"/>
      <c r="D47" s="171"/>
      <c r="E47" s="156"/>
      <c r="F47" s="156"/>
      <c r="G47" s="170"/>
    </row>
    <row r="48" spans="2:7" ht="20.25" customHeight="1" x14ac:dyDescent="0.15">
      <c r="B48" s="152"/>
      <c r="D48" s="171"/>
      <c r="E48" s="156"/>
      <c r="F48" s="156"/>
      <c r="G48" s="170"/>
    </row>
    <row r="49" spans="1:7" ht="20.25" customHeight="1" x14ac:dyDescent="0.15">
      <c r="B49" s="152"/>
      <c r="D49" s="171"/>
      <c r="E49" s="156"/>
      <c r="F49" s="156"/>
      <c r="G49" s="170"/>
    </row>
    <row r="50" spans="1:7" ht="20.25" customHeight="1" x14ac:dyDescent="0.15">
      <c r="B50" s="152"/>
      <c r="D50" s="171"/>
      <c r="E50" s="156"/>
      <c r="F50" s="156"/>
      <c r="G50" s="170"/>
    </row>
    <row r="51" spans="1:7" ht="20.25" customHeight="1" x14ac:dyDescent="0.15">
      <c r="A51" s="161"/>
      <c r="B51" s="152"/>
      <c r="D51" s="171"/>
      <c r="E51" s="156"/>
      <c r="F51" s="156"/>
      <c r="G51" s="170"/>
    </row>
    <row r="52" spans="1:7" ht="20.25" customHeight="1" x14ac:dyDescent="0.15">
      <c r="A52" s="161"/>
      <c r="D52" s="171"/>
      <c r="E52" s="156"/>
      <c r="F52" s="156"/>
      <c r="G52" s="170"/>
    </row>
    <row r="53" spans="1:7" ht="20.25" customHeight="1" x14ac:dyDescent="0.15">
      <c r="A53" s="161"/>
      <c r="B53" s="170"/>
      <c r="D53" s="171"/>
      <c r="E53" s="156"/>
      <c r="F53" s="156"/>
      <c r="G53" s="170"/>
    </row>
    <row r="54" spans="1:7" ht="20.25" customHeight="1" x14ac:dyDescent="0.15">
      <c r="A54" s="161"/>
      <c r="D54" s="171"/>
      <c r="E54" s="156"/>
      <c r="F54" s="156"/>
      <c r="G54" s="165"/>
    </row>
    <row r="55" spans="1:7" ht="20.25" customHeight="1" x14ac:dyDescent="0.15">
      <c r="A55" s="161"/>
      <c r="D55" s="171"/>
      <c r="E55" s="156"/>
      <c r="F55" s="156"/>
      <c r="G55" s="165"/>
    </row>
    <row r="56" spans="1:7" ht="20.25" customHeight="1" x14ac:dyDescent="0.15">
      <c r="A56" s="161"/>
      <c r="D56" s="171"/>
      <c r="E56" s="156"/>
      <c r="F56" s="156"/>
      <c r="G56" s="165"/>
    </row>
    <row r="57" spans="1:7" ht="20.25" customHeight="1" x14ac:dyDescent="0.15">
      <c r="A57" s="161"/>
      <c r="D57" s="171"/>
      <c r="E57" s="156"/>
      <c r="F57" s="156"/>
      <c r="G57" s="165"/>
    </row>
    <row r="58" spans="1:7" ht="20.25" customHeight="1" x14ac:dyDescent="0.15">
      <c r="A58" s="161"/>
      <c r="D58" s="171"/>
      <c r="E58" s="156"/>
      <c r="F58" s="156"/>
      <c r="G58" s="170"/>
    </row>
    <row r="59" spans="1:7" ht="20.25" customHeight="1" x14ac:dyDescent="0.15">
      <c r="A59" s="161"/>
      <c r="D59" s="171"/>
      <c r="E59" s="156"/>
      <c r="F59" s="156"/>
      <c r="G59" s="170"/>
    </row>
    <row r="60" spans="1:7" ht="20.25" customHeight="1" x14ac:dyDescent="0.15">
      <c r="A60" s="161"/>
      <c r="D60" s="171"/>
      <c r="E60" s="156"/>
      <c r="F60" s="156"/>
      <c r="G60" s="170"/>
    </row>
    <row r="61" spans="1:7" ht="20.25" customHeight="1" x14ac:dyDescent="0.15">
      <c r="A61" s="161"/>
      <c r="D61" s="171"/>
      <c r="E61" s="156"/>
      <c r="F61" s="156"/>
      <c r="G61" s="170"/>
    </row>
    <row r="62" spans="1:7" ht="20.25" customHeight="1" x14ac:dyDescent="0.15">
      <c r="A62" s="161"/>
      <c r="D62" s="171"/>
      <c r="E62" s="156"/>
      <c r="F62" s="156"/>
      <c r="G62" s="170"/>
    </row>
    <row r="63" spans="1:7" ht="20.25" customHeight="1" x14ac:dyDescent="0.15">
      <c r="A63" s="161"/>
      <c r="D63" s="171"/>
      <c r="E63" s="156"/>
      <c r="F63" s="156"/>
      <c r="G63" s="170"/>
    </row>
    <row r="64" spans="1:7" ht="20.25" customHeight="1" x14ac:dyDescent="0.15">
      <c r="A64" s="161"/>
      <c r="D64" s="171"/>
      <c r="E64" s="156"/>
      <c r="F64" s="156"/>
      <c r="G64" s="170"/>
    </row>
    <row r="65" spans="1:7" ht="20.25" customHeight="1" x14ac:dyDescent="0.15">
      <c r="A65" s="161"/>
      <c r="D65" s="171"/>
      <c r="E65" s="156"/>
      <c r="F65" s="156"/>
      <c r="G65" s="170"/>
    </row>
    <row r="66" spans="1:7" ht="20.25" customHeight="1" x14ac:dyDescent="0.15">
      <c r="A66" s="161"/>
      <c r="D66" s="171"/>
      <c r="E66" s="156"/>
      <c r="F66" s="156"/>
      <c r="G66" s="170"/>
    </row>
    <row r="67" spans="1:7" ht="20.25" customHeight="1" x14ac:dyDescent="0.15">
      <c r="A67" s="161"/>
      <c r="D67" s="171"/>
      <c r="E67" s="156"/>
      <c r="F67" s="156"/>
      <c r="G67" s="170"/>
    </row>
    <row r="68" spans="1:7" ht="20.25" customHeight="1" x14ac:dyDescent="0.15">
      <c r="A68" s="161"/>
      <c r="D68" s="171"/>
      <c r="E68" s="156"/>
      <c r="F68" s="156"/>
      <c r="G68" s="170"/>
    </row>
    <row r="69" spans="1:7" ht="20.25" customHeight="1" x14ac:dyDescent="0.15">
      <c r="A69" s="161"/>
      <c r="D69" s="171"/>
      <c r="E69" s="156"/>
      <c r="F69" s="156"/>
      <c r="G69" s="170"/>
    </row>
    <row r="70" spans="1:7" ht="20.25" customHeight="1" x14ac:dyDescent="0.15">
      <c r="A70" s="161"/>
      <c r="D70" s="171"/>
      <c r="E70" s="156"/>
      <c r="F70" s="156"/>
      <c r="G70" s="170"/>
    </row>
    <row r="71" spans="1:7" ht="20.25" customHeight="1" x14ac:dyDescent="0.15">
      <c r="A71" s="161"/>
      <c r="D71" s="171"/>
      <c r="E71" s="156"/>
      <c r="F71" s="156"/>
      <c r="G71" s="170"/>
    </row>
    <row r="72" spans="1:7" ht="20.25" customHeight="1" x14ac:dyDescent="0.15">
      <c r="A72" s="161"/>
      <c r="D72" s="171"/>
      <c r="E72" s="156"/>
      <c r="F72" s="156"/>
      <c r="G72" s="170"/>
    </row>
    <row r="73" spans="1:7" ht="20.25" customHeight="1" x14ac:dyDescent="0.15">
      <c r="A73" s="161"/>
      <c r="D73" s="171"/>
      <c r="E73" s="156"/>
      <c r="F73" s="156"/>
      <c r="G73" s="170"/>
    </row>
    <row r="74" spans="1:7" ht="20.25" customHeight="1" x14ac:dyDescent="0.15">
      <c r="A74" s="161"/>
      <c r="D74" s="171"/>
      <c r="E74" s="156"/>
      <c r="F74" s="156"/>
      <c r="G74" s="170"/>
    </row>
    <row r="75" spans="1:7" ht="20.25" customHeight="1" x14ac:dyDescent="0.15">
      <c r="A75" s="161"/>
      <c r="D75" s="171"/>
      <c r="E75" s="156"/>
      <c r="F75" s="156"/>
      <c r="G75" s="170"/>
    </row>
    <row r="76" spans="1:7" ht="20.25" customHeight="1" x14ac:dyDescent="0.15">
      <c r="A76" s="161"/>
      <c r="D76" s="171"/>
      <c r="E76" s="156"/>
      <c r="F76" s="156"/>
      <c r="G76" s="170"/>
    </row>
    <row r="77" spans="1:7" ht="20.25" customHeight="1" x14ac:dyDescent="0.15">
      <c r="D77" s="171"/>
      <c r="E77" s="156"/>
      <c r="F77" s="156"/>
      <c r="G77" s="170"/>
    </row>
    <row r="78" spans="1:7" ht="20.25" customHeight="1" x14ac:dyDescent="0.15">
      <c r="D78" s="171"/>
      <c r="E78" s="156"/>
      <c r="F78" s="156"/>
      <c r="G78" s="170"/>
    </row>
    <row r="79" spans="1:7" ht="20.25" customHeight="1" x14ac:dyDescent="0.15">
      <c r="D79" s="171"/>
      <c r="E79" s="156"/>
      <c r="F79" s="156"/>
      <c r="G79" s="170"/>
    </row>
    <row r="80" spans="1:7" ht="20.25" customHeight="1" x14ac:dyDescent="0.15">
      <c r="D80" s="171"/>
      <c r="E80" s="156"/>
      <c r="F80" s="156"/>
      <c r="G80" s="170"/>
    </row>
    <row r="81" spans="4:7" ht="20.25" customHeight="1" x14ac:dyDescent="0.15">
      <c r="D81" s="171"/>
      <c r="E81" s="156"/>
      <c r="F81" s="156"/>
      <c r="G81" s="170"/>
    </row>
    <row r="82" spans="4:7" ht="20.25" customHeight="1" x14ac:dyDescent="0.15">
      <c r="D82" s="171"/>
      <c r="E82" s="156"/>
      <c r="F82" s="156"/>
      <c r="G82" s="170"/>
    </row>
    <row r="83" spans="4:7" ht="20.25" customHeight="1" x14ac:dyDescent="0.15">
      <c r="D83" s="171"/>
      <c r="E83" s="156"/>
      <c r="F83" s="156"/>
      <c r="G83" s="170"/>
    </row>
    <row r="84" spans="4:7" ht="20.25" customHeight="1" x14ac:dyDescent="0.15">
      <c r="D84" s="171"/>
      <c r="E84" s="156"/>
      <c r="F84" s="156"/>
      <c r="G84" s="170"/>
    </row>
    <row r="85" spans="4:7" ht="20.25" customHeight="1" x14ac:dyDescent="0.15">
      <c r="D85" s="171"/>
      <c r="E85" s="156"/>
      <c r="F85" s="156"/>
      <c r="G85" s="170"/>
    </row>
    <row r="86" spans="4:7" ht="20.25" customHeight="1" x14ac:dyDescent="0.15">
      <c r="D86" s="171"/>
      <c r="E86" s="156"/>
      <c r="F86" s="156"/>
    </row>
    <row r="87" spans="4:7" ht="20.25" customHeight="1" x14ac:dyDescent="0.15">
      <c r="D87" s="171"/>
      <c r="E87" s="156"/>
      <c r="F87" s="156"/>
    </row>
    <row r="88" spans="4:7" ht="20.25" customHeight="1" x14ac:dyDescent="0.15">
      <c r="D88" s="171"/>
      <c r="E88" s="156"/>
      <c r="F88" s="156"/>
    </row>
    <row r="89" spans="4:7" ht="20.25" customHeight="1" x14ac:dyDescent="0.15">
      <c r="D89" s="171"/>
      <c r="E89" s="156"/>
      <c r="F89" s="156"/>
    </row>
    <row r="90" spans="4:7" ht="20.25" customHeight="1" x14ac:dyDescent="0.15">
      <c r="D90" s="171"/>
      <c r="E90" s="156"/>
      <c r="F90" s="156"/>
    </row>
    <row r="91" spans="4:7" ht="20.25" customHeight="1" x14ac:dyDescent="0.15">
      <c r="D91" s="171"/>
      <c r="E91" s="156"/>
      <c r="F91" s="156"/>
    </row>
    <row r="92" spans="4:7" ht="20.25" customHeight="1" x14ac:dyDescent="0.15">
      <c r="D92" s="171"/>
      <c r="E92" s="156"/>
      <c r="F92" s="156"/>
    </row>
    <row r="93" spans="4:7" ht="20.25" customHeight="1" x14ac:dyDescent="0.15">
      <c r="D93" s="171"/>
      <c r="E93" s="156"/>
      <c r="F93" s="156"/>
    </row>
    <row r="94" spans="4:7" ht="20.25" customHeight="1" x14ac:dyDescent="0.15">
      <c r="D94" s="171"/>
      <c r="E94" s="156"/>
      <c r="F94" s="156"/>
    </row>
    <row r="95" spans="4:7" ht="20.25" customHeight="1" x14ac:dyDescent="0.15">
      <c r="D95" s="171"/>
      <c r="E95" s="156"/>
      <c r="F95" s="156"/>
    </row>
    <row r="96" spans="4:7" ht="20.25" customHeight="1" x14ac:dyDescent="0.15">
      <c r="D96" s="171"/>
      <c r="E96" s="156"/>
      <c r="F96" s="156"/>
    </row>
    <row r="97" spans="4:6" ht="20.25" customHeight="1" x14ac:dyDescent="0.15">
      <c r="D97" s="171"/>
      <c r="E97" s="156"/>
      <c r="F97" s="156"/>
    </row>
    <row r="98" spans="4:6" ht="20.25" customHeight="1" x14ac:dyDescent="0.15">
      <c r="D98" s="171"/>
      <c r="E98" s="156"/>
      <c r="F98" s="156"/>
    </row>
    <row r="99" spans="4:6" ht="20.25" customHeight="1" x14ac:dyDescent="0.15">
      <c r="D99" s="171"/>
      <c r="E99" s="156"/>
      <c r="F99" s="156"/>
    </row>
    <row r="100" spans="4:6" ht="20.25" customHeight="1" x14ac:dyDescent="0.15">
      <c r="D100" s="171"/>
      <c r="E100" s="156"/>
      <c r="F100" s="156"/>
    </row>
    <row r="101" spans="4:6" ht="20.25" customHeight="1" x14ac:dyDescent="0.15">
      <c r="D101" s="171"/>
      <c r="E101" s="156"/>
      <c r="F101" s="156"/>
    </row>
    <row r="102" spans="4:6" ht="20.25" customHeight="1" x14ac:dyDescent="0.15">
      <c r="D102" s="171"/>
      <c r="E102" s="156"/>
      <c r="F102" s="156"/>
    </row>
    <row r="103" spans="4:6" ht="20.25" customHeight="1" x14ac:dyDescent="0.15">
      <c r="D103" s="171"/>
      <c r="E103" s="156"/>
      <c r="F103" s="156"/>
    </row>
    <row r="104" spans="4:6" ht="20.25" customHeight="1" x14ac:dyDescent="0.15">
      <c r="D104" s="171"/>
      <c r="E104" s="156"/>
      <c r="F104" s="156"/>
    </row>
    <row r="105" spans="4:6" ht="20.25" customHeight="1" x14ac:dyDescent="0.15">
      <c r="D105" s="171"/>
      <c r="E105" s="156"/>
      <c r="F105" s="156"/>
    </row>
    <row r="106" spans="4:6" ht="20.25" customHeight="1" x14ac:dyDescent="0.15">
      <c r="D106" s="171"/>
      <c r="E106" s="156"/>
      <c r="F106" s="156"/>
    </row>
    <row r="107" spans="4:6" ht="20.25" customHeight="1" x14ac:dyDescent="0.15">
      <c r="D107" s="171"/>
      <c r="E107" s="156"/>
      <c r="F107" s="156"/>
    </row>
  </sheetData>
  <sheetProtection selectLockedCells="1" selectUnlockedCells="1"/>
  <mergeCells count="1">
    <mergeCell ref="A1:F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09"/>
  <sheetViews>
    <sheetView zoomScale="75" zoomScaleNormal="65" workbookViewId="0">
      <selection activeCell="F6" sqref="F6"/>
    </sheetView>
  </sheetViews>
  <sheetFormatPr baseColWidth="10" defaultColWidth="11" defaultRowHeight="13" x14ac:dyDescent="0.15"/>
  <cols>
    <col min="1" max="1" width="10.83203125" style="143" customWidth="1"/>
    <col min="2" max="2" width="61.1640625" style="144" customWidth="1"/>
    <col min="3" max="3" width="9.1640625" style="172" customWidth="1"/>
    <col min="4" max="4" width="6.83203125" style="146" customWidth="1"/>
    <col min="5" max="5" width="19.1640625" style="144" customWidth="1"/>
    <col min="6" max="6" width="9.1640625" style="173" customWidth="1"/>
    <col min="7" max="7" width="13.1640625" style="144" customWidth="1"/>
    <col min="8" max="8" width="19.83203125" style="144" customWidth="1"/>
    <col min="9" max="16384" width="11" style="144"/>
  </cols>
  <sheetData>
    <row r="1" spans="1:14" ht="20.25" customHeight="1" x14ac:dyDescent="0.2">
      <c r="A1" s="395" t="s">
        <v>66</v>
      </c>
      <c r="B1" s="395"/>
      <c r="C1" s="395"/>
      <c r="D1" s="395"/>
      <c r="E1" s="395"/>
      <c r="F1" s="395"/>
    </row>
    <row r="2" spans="1:14" ht="20.25" customHeight="1" x14ac:dyDescent="0.15">
      <c r="A2" s="147" t="s">
        <v>0</v>
      </c>
      <c r="B2" s="148" t="s">
        <v>1</v>
      </c>
      <c r="C2" s="174" t="s">
        <v>49</v>
      </c>
      <c r="D2" s="150"/>
      <c r="E2" s="148" t="s">
        <v>60</v>
      </c>
      <c r="F2" s="148" t="s">
        <v>50</v>
      </c>
      <c r="G2" s="148" t="s">
        <v>56</v>
      </c>
      <c r="H2" s="148" t="s">
        <v>57</v>
      </c>
      <c r="I2" s="148"/>
      <c r="J2" s="148"/>
    </row>
    <row r="3" spans="1:14" ht="19.5" customHeight="1" x14ac:dyDescent="0.15">
      <c r="A3" s="351">
        <v>42398</v>
      </c>
      <c r="B3" s="347" t="s">
        <v>96</v>
      </c>
      <c r="C3" s="241">
        <v>5</v>
      </c>
      <c r="D3" s="159"/>
      <c r="E3" s="160"/>
      <c r="F3" s="160"/>
      <c r="G3" s="156"/>
      <c r="H3" s="157" t="s">
        <v>102</v>
      </c>
      <c r="I3" s="156"/>
      <c r="J3" s="156"/>
      <c r="K3" s="156"/>
      <c r="L3" s="156"/>
      <c r="M3" s="162"/>
      <c r="N3" s="162"/>
    </row>
    <row r="4" spans="1:14" ht="19.5" customHeight="1" x14ac:dyDescent="0.15">
      <c r="A4" s="351">
        <v>42405</v>
      </c>
      <c r="B4" s="347" t="s">
        <v>96</v>
      </c>
      <c r="C4" s="241">
        <v>8.5</v>
      </c>
      <c r="D4" s="159"/>
      <c r="E4" s="160"/>
      <c r="F4" s="160"/>
      <c r="G4" s="156"/>
      <c r="H4" s="157" t="s">
        <v>102</v>
      </c>
      <c r="I4" s="156"/>
      <c r="J4" s="156"/>
      <c r="K4" s="156"/>
      <c r="L4" s="156"/>
      <c r="M4" s="162"/>
      <c r="N4" s="162"/>
    </row>
    <row r="5" spans="1:14" ht="19.5" customHeight="1" x14ac:dyDescent="0.15">
      <c r="A5" s="272">
        <v>42648</v>
      </c>
      <c r="B5" s="242" t="s">
        <v>94</v>
      </c>
      <c r="C5" s="241">
        <v>10</v>
      </c>
      <c r="D5" s="159"/>
      <c r="E5" s="160"/>
      <c r="F5" s="160"/>
      <c r="G5" s="156"/>
      <c r="H5" s="157" t="s">
        <v>102</v>
      </c>
      <c r="I5" s="156"/>
      <c r="J5" s="156"/>
      <c r="K5" s="156"/>
      <c r="L5" s="156"/>
      <c r="M5" s="162"/>
      <c r="N5" s="162"/>
    </row>
    <row r="6" spans="1:14" s="179" customFormat="1" ht="20.25" customHeight="1" x14ac:dyDescent="0.15">
      <c r="A6" s="176"/>
      <c r="B6" s="177" t="s">
        <v>107</v>
      </c>
      <c r="C6" s="178"/>
      <c r="F6" s="180">
        <f>SUM(C3:C5)</f>
        <v>23.5</v>
      </c>
      <c r="G6" s="177"/>
    </row>
    <row r="7" spans="1:14" ht="20.25" customHeight="1" x14ac:dyDescent="0.15">
      <c r="A7" s="161"/>
      <c r="B7" s="152"/>
      <c r="F7" s="181"/>
      <c r="G7" s="170"/>
    </row>
    <row r="8" spans="1:14" ht="20.25" customHeight="1" x14ac:dyDescent="0.15">
      <c r="F8" s="181"/>
      <c r="G8" s="170"/>
    </row>
    <row r="9" spans="1:14" ht="20.25" customHeight="1" x14ac:dyDescent="0.15">
      <c r="A9" s="161"/>
      <c r="B9" s="152"/>
      <c r="F9" s="181"/>
      <c r="G9" s="170"/>
    </row>
    <row r="10" spans="1:14" ht="20.25" customHeight="1" x14ac:dyDescent="0.15">
      <c r="A10" s="161"/>
      <c r="B10" s="152"/>
      <c r="F10" s="181"/>
      <c r="G10" s="170"/>
    </row>
    <row r="11" spans="1:14" ht="20.25" customHeight="1" x14ac:dyDescent="0.15">
      <c r="A11" s="161"/>
      <c r="B11" s="152"/>
      <c r="F11" s="181"/>
      <c r="G11" s="170"/>
    </row>
    <row r="12" spans="1:14" ht="20.25" customHeight="1" x14ac:dyDescent="0.15">
      <c r="A12" s="161"/>
      <c r="B12" s="152"/>
      <c r="F12" s="181"/>
      <c r="G12" s="170"/>
    </row>
    <row r="13" spans="1:14" ht="20.25" customHeight="1" x14ac:dyDescent="0.15">
      <c r="B13" s="152"/>
      <c r="F13" s="181"/>
      <c r="G13" s="170"/>
    </row>
    <row r="14" spans="1:14" ht="20.25" customHeight="1" x14ac:dyDescent="0.15">
      <c r="B14" s="152"/>
      <c r="F14" s="181"/>
      <c r="G14" s="170"/>
    </row>
    <row r="15" spans="1:14" ht="20.25" customHeight="1" x14ac:dyDescent="0.15">
      <c r="B15" s="152"/>
      <c r="F15" s="181"/>
      <c r="G15" s="170"/>
    </row>
    <row r="16" spans="1:14" ht="20.25" customHeight="1" x14ac:dyDescent="0.15">
      <c r="B16" s="152"/>
      <c r="F16" s="181"/>
      <c r="G16" s="170"/>
    </row>
    <row r="17" spans="2:7" ht="20.25" customHeight="1" x14ac:dyDescent="0.15">
      <c r="B17" s="152"/>
      <c r="D17" s="171"/>
      <c r="E17" s="156"/>
      <c r="F17" s="181"/>
      <c r="G17" s="165"/>
    </row>
    <row r="18" spans="2:7" ht="20.25" customHeight="1" x14ac:dyDescent="0.15">
      <c r="B18" s="152"/>
      <c r="D18" s="171"/>
      <c r="E18" s="156"/>
      <c r="F18" s="181"/>
      <c r="G18" s="170"/>
    </row>
    <row r="19" spans="2:7" ht="20.25" customHeight="1" x14ac:dyDescent="0.15">
      <c r="B19" s="152"/>
      <c r="D19" s="171"/>
      <c r="E19" s="156"/>
      <c r="F19" s="181"/>
      <c r="G19" s="170"/>
    </row>
    <row r="20" spans="2:7" ht="20.25" customHeight="1" x14ac:dyDescent="0.15">
      <c r="B20" s="152"/>
      <c r="D20" s="171"/>
      <c r="E20" s="156"/>
      <c r="F20" s="181"/>
      <c r="G20" s="170"/>
    </row>
    <row r="21" spans="2:7" ht="20.25" customHeight="1" x14ac:dyDescent="0.15">
      <c r="B21" s="152"/>
      <c r="D21" s="171"/>
      <c r="E21" s="156"/>
      <c r="F21" s="181"/>
      <c r="G21" s="170"/>
    </row>
    <row r="22" spans="2:7" ht="20.25" customHeight="1" x14ac:dyDescent="0.15">
      <c r="B22" s="152"/>
      <c r="D22" s="171"/>
      <c r="E22" s="156"/>
      <c r="F22" s="181"/>
      <c r="G22" s="170"/>
    </row>
    <row r="23" spans="2:7" ht="20.25" customHeight="1" x14ac:dyDescent="0.15">
      <c r="B23" s="152"/>
      <c r="D23" s="171"/>
      <c r="E23" s="156"/>
      <c r="F23" s="181"/>
      <c r="G23" s="170"/>
    </row>
    <row r="24" spans="2:7" ht="20.25" customHeight="1" x14ac:dyDescent="0.15">
      <c r="B24" s="152"/>
      <c r="D24" s="171"/>
      <c r="E24" s="156"/>
      <c r="F24" s="181"/>
      <c r="G24" s="170"/>
    </row>
    <row r="25" spans="2:7" ht="20.25" customHeight="1" x14ac:dyDescent="0.15">
      <c r="B25" s="152"/>
      <c r="D25" s="171"/>
      <c r="E25" s="156"/>
      <c r="F25" s="181"/>
      <c r="G25" s="170"/>
    </row>
    <row r="26" spans="2:7" ht="20.25" customHeight="1" x14ac:dyDescent="0.15">
      <c r="B26" s="152"/>
      <c r="D26" s="171"/>
      <c r="E26" s="156"/>
      <c r="F26" s="181"/>
      <c r="G26" s="170"/>
    </row>
    <row r="27" spans="2:7" ht="20.25" customHeight="1" x14ac:dyDescent="0.15">
      <c r="B27" s="152"/>
      <c r="D27" s="171"/>
      <c r="E27" s="156"/>
      <c r="F27" s="181"/>
      <c r="G27" s="170"/>
    </row>
    <row r="28" spans="2:7" ht="20.25" customHeight="1" x14ac:dyDescent="0.15">
      <c r="B28" s="152"/>
      <c r="D28" s="171"/>
      <c r="E28" s="156"/>
      <c r="F28" s="181"/>
      <c r="G28" s="170"/>
    </row>
    <row r="29" spans="2:7" ht="20.25" customHeight="1" x14ac:dyDescent="0.15">
      <c r="B29" s="152"/>
      <c r="D29" s="171"/>
      <c r="E29" s="156"/>
      <c r="F29" s="181"/>
    </row>
    <row r="30" spans="2:7" ht="20.25" customHeight="1" x14ac:dyDescent="0.15">
      <c r="B30" s="152"/>
      <c r="D30" s="171"/>
      <c r="E30" s="156"/>
      <c r="F30" s="181"/>
      <c r="G30" s="170"/>
    </row>
    <row r="31" spans="2:7" ht="20.25" customHeight="1" x14ac:dyDescent="0.15">
      <c r="B31" s="152"/>
      <c r="D31" s="171"/>
      <c r="E31" s="156"/>
      <c r="F31" s="181"/>
      <c r="G31" s="170"/>
    </row>
    <row r="32" spans="2:7" ht="20.25" customHeight="1" x14ac:dyDescent="0.15">
      <c r="B32" s="152"/>
      <c r="D32" s="171"/>
      <c r="E32" s="156"/>
      <c r="F32" s="181"/>
      <c r="G32" s="170"/>
    </row>
    <row r="33" spans="2:7" ht="20.25" customHeight="1" x14ac:dyDescent="0.15">
      <c r="B33" s="152"/>
      <c r="D33" s="171"/>
      <c r="E33" s="156"/>
      <c r="F33" s="181"/>
      <c r="G33" s="170"/>
    </row>
    <row r="34" spans="2:7" ht="20.25" customHeight="1" x14ac:dyDescent="0.15">
      <c r="B34" s="152"/>
      <c r="D34" s="171"/>
      <c r="E34" s="156"/>
      <c r="F34" s="181"/>
      <c r="G34" s="170"/>
    </row>
    <row r="35" spans="2:7" ht="20.25" customHeight="1" x14ac:dyDescent="0.15">
      <c r="B35" s="152"/>
      <c r="D35" s="171"/>
      <c r="E35" s="156"/>
      <c r="F35" s="181"/>
      <c r="G35" s="170"/>
    </row>
    <row r="36" spans="2:7" ht="20.25" customHeight="1" x14ac:dyDescent="0.15">
      <c r="B36" s="152"/>
      <c r="D36" s="171"/>
      <c r="E36" s="156"/>
      <c r="F36" s="181"/>
      <c r="G36" s="165"/>
    </row>
    <row r="37" spans="2:7" ht="20.25" customHeight="1" x14ac:dyDescent="0.15">
      <c r="D37" s="171"/>
      <c r="E37" s="156"/>
      <c r="F37" s="181"/>
      <c r="G37" s="165"/>
    </row>
    <row r="38" spans="2:7" ht="20.25" customHeight="1" x14ac:dyDescent="0.15">
      <c r="B38" s="152"/>
      <c r="D38" s="171"/>
      <c r="E38" s="156"/>
      <c r="F38" s="181"/>
      <c r="G38" s="165"/>
    </row>
    <row r="39" spans="2:7" ht="20.25" customHeight="1" x14ac:dyDescent="0.15">
      <c r="B39" s="152"/>
      <c r="D39" s="171"/>
      <c r="E39" s="156"/>
      <c r="F39" s="181"/>
      <c r="G39" s="165"/>
    </row>
    <row r="40" spans="2:7" ht="20.25" customHeight="1" x14ac:dyDescent="0.15">
      <c r="B40" s="152"/>
      <c r="D40" s="171"/>
      <c r="E40" s="156"/>
      <c r="F40" s="181"/>
      <c r="G40" s="165"/>
    </row>
    <row r="41" spans="2:7" ht="20.25" customHeight="1" x14ac:dyDescent="0.15">
      <c r="B41" s="152"/>
      <c r="D41" s="171"/>
      <c r="E41" s="156"/>
      <c r="F41" s="181"/>
      <c r="G41" s="165"/>
    </row>
    <row r="42" spans="2:7" ht="20.25" customHeight="1" x14ac:dyDescent="0.15">
      <c r="B42" s="152"/>
      <c r="D42" s="171"/>
      <c r="E42" s="156"/>
      <c r="F42" s="181"/>
      <c r="G42" s="165"/>
    </row>
    <row r="43" spans="2:7" ht="20.25" customHeight="1" x14ac:dyDescent="0.15">
      <c r="B43" s="152"/>
      <c r="D43" s="171"/>
      <c r="E43" s="156"/>
      <c r="F43" s="181"/>
      <c r="G43" s="170"/>
    </row>
    <row r="44" spans="2:7" ht="20.25" customHeight="1" x14ac:dyDescent="0.15">
      <c r="B44" s="152"/>
      <c r="D44" s="171"/>
      <c r="E44" s="156"/>
      <c r="F44" s="181"/>
      <c r="G44" s="170"/>
    </row>
    <row r="45" spans="2:7" ht="20.25" customHeight="1" x14ac:dyDescent="0.15">
      <c r="B45" s="152"/>
      <c r="D45" s="171"/>
      <c r="E45" s="156"/>
      <c r="F45" s="181"/>
      <c r="G45" s="170"/>
    </row>
    <row r="46" spans="2:7" ht="20.25" customHeight="1" x14ac:dyDescent="0.15">
      <c r="B46" s="152"/>
      <c r="D46" s="171"/>
      <c r="E46" s="156"/>
      <c r="F46" s="181"/>
      <c r="G46" s="170"/>
    </row>
    <row r="47" spans="2:7" ht="20.25" customHeight="1" x14ac:dyDescent="0.15">
      <c r="B47" s="152"/>
      <c r="D47" s="171"/>
      <c r="E47" s="156"/>
      <c r="F47" s="181"/>
      <c r="G47" s="170"/>
    </row>
    <row r="48" spans="2:7" ht="20.25" customHeight="1" x14ac:dyDescent="0.15">
      <c r="B48" s="152"/>
      <c r="D48" s="171"/>
      <c r="E48" s="156"/>
      <c r="F48" s="181"/>
      <c r="G48" s="170"/>
    </row>
    <row r="49" spans="1:7" ht="20.25" customHeight="1" x14ac:dyDescent="0.15">
      <c r="B49" s="152"/>
      <c r="D49" s="171"/>
      <c r="E49" s="156"/>
      <c r="F49" s="181"/>
      <c r="G49" s="170"/>
    </row>
    <row r="50" spans="1:7" ht="20.25" customHeight="1" x14ac:dyDescent="0.15">
      <c r="B50" s="152"/>
      <c r="D50" s="171"/>
      <c r="E50" s="156"/>
      <c r="F50" s="181"/>
      <c r="G50" s="170"/>
    </row>
    <row r="51" spans="1:7" ht="20.25" customHeight="1" x14ac:dyDescent="0.15">
      <c r="B51" s="152"/>
      <c r="D51" s="171"/>
      <c r="E51" s="156"/>
      <c r="F51" s="181"/>
      <c r="G51" s="170"/>
    </row>
    <row r="52" spans="1:7" ht="20.25" customHeight="1" x14ac:dyDescent="0.15">
      <c r="B52" s="152"/>
      <c r="D52" s="171"/>
      <c r="E52" s="156"/>
      <c r="F52" s="181"/>
      <c r="G52" s="170"/>
    </row>
    <row r="53" spans="1:7" ht="20.25" customHeight="1" x14ac:dyDescent="0.15">
      <c r="A53" s="161"/>
      <c r="B53" s="152"/>
      <c r="D53" s="171"/>
      <c r="E53" s="156"/>
      <c r="F53" s="181"/>
      <c r="G53" s="170"/>
    </row>
    <row r="54" spans="1:7" ht="20.25" customHeight="1" x14ac:dyDescent="0.15">
      <c r="A54" s="161"/>
      <c r="D54" s="171"/>
      <c r="E54" s="156"/>
      <c r="F54" s="181"/>
      <c r="G54" s="170"/>
    </row>
    <row r="55" spans="1:7" ht="20.25" customHeight="1" x14ac:dyDescent="0.15">
      <c r="A55" s="161"/>
      <c r="B55" s="170"/>
      <c r="D55" s="171"/>
      <c r="E55" s="156"/>
      <c r="F55" s="181"/>
      <c r="G55" s="170"/>
    </row>
    <row r="56" spans="1:7" ht="20.25" customHeight="1" x14ac:dyDescent="0.15">
      <c r="A56" s="161"/>
      <c r="D56" s="171"/>
      <c r="E56" s="156"/>
      <c r="F56" s="181"/>
      <c r="G56" s="165"/>
    </row>
    <row r="57" spans="1:7" ht="20.25" customHeight="1" x14ac:dyDescent="0.15">
      <c r="A57" s="161"/>
      <c r="D57" s="171"/>
      <c r="E57" s="156"/>
      <c r="F57" s="181"/>
      <c r="G57" s="165"/>
    </row>
    <row r="58" spans="1:7" ht="20.25" customHeight="1" x14ac:dyDescent="0.15">
      <c r="A58" s="161"/>
      <c r="D58" s="171"/>
      <c r="E58" s="156"/>
      <c r="F58" s="181"/>
      <c r="G58" s="165"/>
    </row>
    <row r="59" spans="1:7" ht="20.25" customHeight="1" x14ac:dyDescent="0.15">
      <c r="A59" s="161"/>
      <c r="D59" s="171"/>
      <c r="E59" s="156"/>
      <c r="F59" s="181"/>
      <c r="G59" s="165"/>
    </row>
    <row r="60" spans="1:7" ht="20.25" customHeight="1" x14ac:dyDescent="0.15">
      <c r="A60" s="161"/>
      <c r="D60" s="171"/>
      <c r="E60" s="156"/>
      <c r="F60" s="181"/>
      <c r="G60" s="170"/>
    </row>
    <row r="61" spans="1:7" ht="20.25" customHeight="1" x14ac:dyDescent="0.15">
      <c r="A61" s="161"/>
      <c r="D61" s="171"/>
      <c r="E61" s="156"/>
      <c r="F61" s="181"/>
      <c r="G61" s="170"/>
    </row>
    <row r="62" spans="1:7" ht="20.25" customHeight="1" x14ac:dyDescent="0.15">
      <c r="A62" s="161"/>
      <c r="D62" s="171"/>
      <c r="E62" s="156"/>
      <c r="F62" s="181"/>
      <c r="G62" s="170"/>
    </row>
    <row r="63" spans="1:7" ht="20.25" customHeight="1" x14ac:dyDescent="0.15">
      <c r="A63" s="161"/>
      <c r="D63" s="171"/>
      <c r="E63" s="156"/>
      <c r="F63" s="181"/>
      <c r="G63" s="170"/>
    </row>
    <row r="64" spans="1:7" ht="20.25" customHeight="1" x14ac:dyDescent="0.15">
      <c r="A64" s="161"/>
      <c r="D64" s="171"/>
      <c r="E64" s="156"/>
      <c r="F64" s="181"/>
      <c r="G64" s="170"/>
    </row>
    <row r="65" spans="1:7" ht="20.25" customHeight="1" x14ac:dyDescent="0.15">
      <c r="A65" s="161"/>
      <c r="D65" s="171"/>
      <c r="E65" s="156"/>
      <c r="F65" s="181"/>
      <c r="G65" s="170"/>
    </row>
    <row r="66" spans="1:7" ht="20.25" customHeight="1" x14ac:dyDescent="0.15">
      <c r="A66" s="161"/>
      <c r="D66" s="171"/>
      <c r="E66" s="156"/>
      <c r="F66" s="181"/>
      <c r="G66" s="170"/>
    </row>
    <row r="67" spans="1:7" ht="20.25" customHeight="1" x14ac:dyDescent="0.15">
      <c r="A67" s="161"/>
      <c r="D67" s="171"/>
      <c r="E67" s="156"/>
      <c r="F67" s="181"/>
      <c r="G67" s="170"/>
    </row>
    <row r="68" spans="1:7" ht="20.25" customHeight="1" x14ac:dyDescent="0.15">
      <c r="A68" s="161"/>
      <c r="D68" s="171"/>
      <c r="E68" s="156"/>
      <c r="F68" s="181"/>
      <c r="G68" s="170"/>
    </row>
    <row r="69" spans="1:7" ht="20.25" customHeight="1" x14ac:dyDescent="0.15">
      <c r="A69" s="161"/>
      <c r="D69" s="171"/>
      <c r="E69" s="156"/>
      <c r="F69" s="181"/>
      <c r="G69" s="170"/>
    </row>
    <row r="70" spans="1:7" ht="20.25" customHeight="1" x14ac:dyDescent="0.15">
      <c r="A70" s="161"/>
      <c r="D70" s="171"/>
      <c r="E70" s="156"/>
      <c r="F70" s="181"/>
      <c r="G70" s="170"/>
    </row>
    <row r="71" spans="1:7" ht="20.25" customHeight="1" x14ac:dyDescent="0.15">
      <c r="A71" s="161"/>
      <c r="D71" s="171"/>
      <c r="E71" s="156"/>
      <c r="F71" s="181"/>
      <c r="G71" s="170"/>
    </row>
    <row r="72" spans="1:7" ht="20.25" customHeight="1" x14ac:dyDescent="0.15">
      <c r="A72" s="161"/>
      <c r="D72" s="171"/>
      <c r="E72" s="156"/>
      <c r="F72" s="181"/>
      <c r="G72" s="170"/>
    </row>
    <row r="73" spans="1:7" ht="20.25" customHeight="1" x14ac:dyDescent="0.15">
      <c r="A73" s="161"/>
      <c r="D73" s="171"/>
      <c r="E73" s="156"/>
      <c r="F73" s="181"/>
      <c r="G73" s="170"/>
    </row>
    <row r="74" spans="1:7" ht="20.25" customHeight="1" x14ac:dyDescent="0.15">
      <c r="A74" s="161"/>
      <c r="D74" s="171"/>
      <c r="E74" s="156"/>
      <c r="F74" s="181"/>
      <c r="G74" s="170"/>
    </row>
    <row r="75" spans="1:7" ht="20.25" customHeight="1" x14ac:dyDescent="0.15">
      <c r="A75" s="161"/>
      <c r="D75" s="171"/>
      <c r="E75" s="156"/>
      <c r="F75" s="181"/>
      <c r="G75" s="170"/>
    </row>
    <row r="76" spans="1:7" ht="20.25" customHeight="1" x14ac:dyDescent="0.15">
      <c r="A76" s="161"/>
      <c r="D76" s="171"/>
      <c r="E76" s="156"/>
      <c r="F76" s="181">
        <f t="shared" ref="F76:F109" si="0">F75+C76</f>
        <v>0</v>
      </c>
      <c r="G76" s="170"/>
    </row>
    <row r="77" spans="1:7" ht="20.25" customHeight="1" x14ac:dyDescent="0.15">
      <c r="A77" s="161"/>
      <c r="D77" s="171"/>
      <c r="E77" s="156"/>
      <c r="F77" s="181">
        <f t="shared" si="0"/>
        <v>0</v>
      </c>
      <c r="G77" s="170"/>
    </row>
    <row r="78" spans="1:7" ht="20.25" customHeight="1" x14ac:dyDescent="0.15">
      <c r="A78" s="161"/>
      <c r="D78" s="171"/>
      <c r="E78" s="156"/>
      <c r="F78" s="181">
        <f t="shared" si="0"/>
        <v>0</v>
      </c>
      <c r="G78" s="170"/>
    </row>
    <row r="79" spans="1:7" ht="20.25" customHeight="1" x14ac:dyDescent="0.15">
      <c r="D79" s="171"/>
      <c r="E79" s="156"/>
      <c r="F79" s="181">
        <f t="shared" si="0"/>
        <v>0</v>
      </c>
      <c r="G79" s="170"/>
    </row>
    <row r="80" spans="1:7" ht="20.25" customHeight="1" x14ac:dyDescent="0.15">
      <c r="D80" s="171"/>
      <c r="E80" s="156"/>
      <c r="F80" s="181">
        <f t="shared" si="0"/>
        <v>0</v>
      </c>
      <c r="G80" s="170"/>
    </row>
    <row r="81" spans="4:7" ht="20.25" customHeight="1" x14ac:dyDescent="0.15">
      <c r="D81" s="171"/>
      <c r="E81" s="156"/>
      <c r="F81" s="181">
        <f t="shared" si="0"/>
        <v>0</v>
      </c>
      <c r="G81" s="170"/>
    </row>
    <row r="82" spans="4:7" ht="20.25" customHeight="1" x14ac:dyDescent="0.15">
      <c r="D82" s="171"/>
      <c r="E82" s="156"/>
      <c r="F82" s="181">
        <f t="shared" si="0"/>
        <v>0</v>
      </c>
      <c r="G82" s="170"/>
    </row>
    <row r="83" spans="4:7" ht="20.25" customHeight="1" x14ac:dyDescent="0.15">
      <c r="D83" s="171"/>
      <c r="E83" s="156"/>
      <c r="F83" s="181">
        <f t="shared" si="0"/>
        <v>0</v>
      </c>
      <c r="G83" s="170"/>
    </row>
    <row r="84" spans="4:7" ht="20.25" customHeight="1" x14ac:dyDescent="0.15">
      <c r="D84" s="171"/>
      <c r="E84" s="156"/>
      <c r="F84" s="181">
        <f t="shared" si="0"/>
        <v>0</v>
      </c>
      <c r="G84" s="170"/>
    </row>
    <row r="85" spans="4:7" ht="20.25" customHeight="1" x14ac:dyDescent="0.15">
      <c r="D85" s="171"/>
      <c r="E85" s="156"/>
      <c r="F85" s="181">
        <f t="shared" si="0"/>
        <v>0</v>
      </c>
      <c r="G85" s="170"/>
    </row>
    <row r="86" spans="4:7" ht="20.25" customHeight="1" x14ac:dyDescent="0.15">
      <c r="D86" s="171"/>
      <c r="E86" s="156"/>
      <c r="F86" s="181">
        <f t="shared" si="0"/>
        <v>0</v>
      </c>
      <c r="G86" s="170"/>
    </row>
    <row r="87" spans="4:7" ht="20.25" customHeight="1" x14ac:dyDescent="0.15">
      <c r="D87" s="171"/>
      <c r="E87" s="156"/>
      <c r="F87" s="181">
        <f t="shared" si="0"/>
        <v>0</v>
      </c>
      <c r="G87" s="170"/>
    </row>
    <row r="88" spans="4:7" ht="20.25" customHeight="1" x14ac:dyDescent="0.15">
      <c r="D88" s="171"/>
      <c r="E88" s="156"/>
      <c r="F88" s="181">
        <f t="shared" si="0"/>
        <v>0</v>
      </c>
    </row>
    <row r="89" spans="4:7" ht="20.25" customHeight="1" x14ac:dyDescent="0.15">
      <c r="D89" s="171"/>
      <c r="E89" s="156"/>
      <c r="F89" s="181">
        <f t="shared" si="0"/>
        <v>0</v>
      </c>
    </row>
    <row r="90" spans="4:7" ht="20.25" customHeight="1" x14ac:dyDescent="0.15">
      <c r="D90" s="171"/>
      <c r="E90" s="156"/>
      <c r="F90" s="181">
        <f t="shared" si="0"/>
        <v>0</v>
      </c>
    </row>
    <row r="91" spans="4:7" ht="20.25" customHeight="1" x14ac:dyDescent="0.15">
      <c r="D91" s="171"/>
      <c r="E91" s="156"/>
      <c r="F91" s="181">
        <f t="shared" si="0"/>
        <v>0</v>
      </c>
    </row>
    <row r="92" spans="4:7" ht="20.25" customHeight="1" x14ac:dyDescent="0.15">
      <c r="D92" s="171"/>
      <c r="E92" s="156"/>
      <c r="F92" s="181">
        <f t="shared" si="0"/>
        <v>0</v>
      </c>
    </row>
    <row r="93" spans="4:7" ht="20.25" customHeight="1" x14ac:dyDescent="0.15">
      <c r="D93" s="171"/>
      <c r="E93" s="156"/>
      <c r="F93" s="181">
        <f t="shared" si="0"/>
        <v>0</v>
      </c>
    </row>
    <row r="94" spans="4:7" ht="20.25" customHeight="1" x14ac:dyDescent="0.15">
      <c r="D94" s="171"/>
      <c r="E94" s="156"/>
      <c r="F94" s="181">
        <f t="shared" si="0"/>
        <v>0</v>
      </c>
    </row>
    <row r="95" spans="4:7" ht="20.25" customHeight="1" x14ac:dyDescent="0.15">
      <c r="D95" s="171"/>
      <c r="E95" s="156"/>
      <c r="F95" s="181">
        <f t="shared" si="0"/>
        <v>0</v>
      </c>
    </row>
    <row r="96" spans="4:7" ht="20.25" customHeight="1" x14ac:dyDescent="0.15">
      <c r="D96" s="171"/>
      <c r="E96" s="156"/>
      <c r="F96" s="181">
        <f t="shared" si="0"/>
        <v>0</v>
      </c>
    </row>
    <row r="97" spans="4:6" ht="20.25" customHeight="1" x14ac:dyDescent="0.15">
      <c r="D97" s="171"/>
      <c r="E97" s="156"/>
      <c r="F97" s="181">
        <f t="shared" si="0"/>
        <v>0</v>
      </c>
    </row>
    <row r="98" spans="4:6" ht="20.25" customHeight="1" x14ac:dyDescent="0.15">
      <c r="D98" s="171"/>
      <c r="E98" s="156"/>
      <c r="F98" s="181">
        <f t="shared" si="0"/>
        <v>0</v>
      </c>
    </row>
    <row r="99" spans="4:6" ht="20.25" customHeight="1" x14ac:dyDescent="0.15">
      <c r="D99" s="171"/>
      <c r="E99" s="156"/>
      <c r="F99" s="181">
        <f t="shared" si="0"/>
        <v>0</v>
      </c>
    </row>
    <row r="100" spans="4:6" ht="20.25" customHeight="1" x14ac:dyDescent="0.15">
      <c r="D100" s="171"/>
      <c r="E100" s="156"/>
      <c r="F100" s="181">
        <f t="shared" si="0"/>
        <v>0</v>
      </c>
    </row>
    <row r="101" spans="4:6" ht="20.25" customHeight="1" x14ac:dyDescent="0.15">
      <c r="D101" s="171"/>
      <c r="E101" s="156"/>
      <c r="F101" s="181">
        <f t="shared" si="0"/>
        <v>0</v>
      </c>
    </row>
    <row r="102" spans="4:6" ht="20.25" customHeight="1" x14ac:dyDescent="0.15">
      <c r="D102" s="171"/>
      <c r="E102" s="156"/>
      <c r="F102" s="181">
        <f t="shared" si="0"/>
        <v>0</v>
      </c>
    </row>
    <row r="103" spans="4:6" ht="20.25" customHeight="1" x14ac:dyDescent="0.15">
      <c r="D103" s="171"/>
      <c r="E103" s="156"/>
      <c r="F103" s="181">
        <f t="shared" si="0"/>
        <v>0</v>
      </c>
    </row>
    <row r="104" spans="4:6" ht="20.25" customHeight="1" x14ac:dyDescent="0.15">
      <c r="D104" s="171"/>
      <c r="E104" s="156"/>
      <c r="F104" s="181">
        <f t="shared" si="0"/>
        <v>0</v>
      </c>
    </row>
    <row r="105" spans="4:6" ht="20.25" customHeight="1" x14ac:dyDescent="0.15">
      <c r="D105" s="171"/>
      <c r="E105" s="156"/>
      <c r="F105" s="181">
        <f t="shared" si="0"/>
        <v>0</v>
      </c>
    </row>
    <row r="106" spans="4:6" ht="20.25" customHeight="1" x14ac:dyDescent="0.15">
      <c r="D106" s="171"/>
      <c r="E106" s="156"/>
      <c r="F106" s="181">
        <f t="shared" si="0"/>
        <v>0</v>
      </c>
    </row>
    <row r="107" spans="4:6" ht="20.25" customHeight="1" x14ac:dyDescent="0.15">
      <c r="D107" s="171"/>
      <c r="E107" s="156"/>
      <c r="F107" s="181">
        <f t="shared" si="0"/>
        <v>0</v>
      </c>
    </row>
    <row r="108" spans="4:6" ht="20.25" customHeight="1" x14ac:dyDescent="0.15">
      <c r="D108" s="171"/>
      <c r="E108" s="156"/>
      <c r="F108" s="181">
        <f t="shared" si="0"/>
        <v>0</v>
      </c>
    </row>
    <row r="109" spans="4:6" ht="20.25" customHeight="1" x14ac:dyDescent="0.15">
      <c r="D109" s="171"/>
      <c r="E109" s="156"/>
      <c r="F109" s="181">
        <f t="shared" si="0"/>
        <v>0</v>
      </c>
    </row>
  </sheetData>
  <sheetProtection selectLockedCells="1" selectUnlockedCells="1"/>
  <mergeCells count="1">
    <mergeCell ref="A1:F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137"/>
  <sheetViews>
    <sheetView zoomScale="92" zoomScaleNormal="65" workbookViewId="0">
      <selection activeCell="F3" sqref="F3"/>
    </sheetView>
  </sheetViews>
  <sheetFormatPr baseColWidth="10" defaultColWidth="9" defaultRowHeight="13" x14ac:dyDescent="0.15"/>
  <cols>
    <col min="1" max="1" width="10.83203125" style="143" customWidth="1"/>
    <col min="2" max="2" width="51.83203125" style="144" customWidth="1"/>
    <col min="3" max="3" width="16.1640625" style="145" customWidth="1"/>
    <col min="4" max="4" width="6.83203125" style="146" customWidth="1"/>
    <col min="5" max="5" width="19.1640625" style="144" customWidth="1"/>
    <col min="6" max="6" width="16.1640625" style="144" customWidth="1"/>
    <col min="7" max="7" width="13.1640625" style="144" customWidth="1"/>
    <col min="8" max="8" width="19.83203125" style="144" customWidth="1"/>
    <col min="9" max="16384" width="9" style="144"/>
  </cols>
  <sheetData>
    <row r="1" spans="1:14" ht="20.25" customHeight="1" x14ac:dyDescent="0.2">
      <c r="A1" s="395" t="s">
        <v>66</v>
      </c>
      <c r="B1" s="395"/>
      <c r="C1" s="395"/>
      <c r="D1" s="395"/>
      <c r="E1" s="395"/>
      <c r="F1" s="395"/>
    </row>
    <row r="2" spans="1:14" ht="20.25" customHeight="1" x14ac:dyDescent="0.15">
      <c r="A2" s="147" t="s">
        <v>0</v>
      </c>
      <c r="B2" s="148" t="s">
        <v>1</v>
      </c>
      <c r="C2" s="182" t="s">
        <v>61</v>
      </c>
      <c r="D2" s="150"/>
      <c r="E2" s="148" t="s">
        <v>60</v>
      </c>
      <c r="F2" s="148" t="s">
        <v>50</v>
      </c>
      <c r="G2" s="148" t="s">
        <v>56</v>
      </c>
      <c r="H2" s="148" t="s">
        <v>57</v>
      </c>
      <c r="I2" s="148"/>
      <c r="J2" s="148"/>
    </row>
    <row r="3" spans="1:14" ht="20.25" customHeight="1" x14ac:dyDescent="0.15">
      <c r="A3" s="351">
        <v>42399</v>
      </c>
      <c r="B3" s="361" t="s">
        <v>64</v>
      </c>
      <c r="C3" s="145">
        <v>1</v>
      </c>
      <c r="F3" s="156"/>
    </row>
    <row r="4" spans="1:14" ht="20.25" customHeight="1" x14ac:dyDescent="0.15">
      <c r="A4" s="351">
        <v>42428</v>
      </c>
      <c r="B4" s="361" t="s">
        <v>64</v>
      </c>
      <c r="C4" s="350">
        <v>1</v>
      </c>
      <c r="F4" s="156"/>
    </row>
    <row r="5" spans="1:14" ht="20.25" customHeight="1" x14ac:dyDescent="0.15">
      <c r="A5" s="351">
        <v>42444</v>
      </c>
      <c r="B5" s="361" t="s">
        <v>12</v>
      </c>
      <c r="C5" s="282">
        <v>1.1000000000000001</v>
      </c>
      <c r="D5" s="153"/>
      <c r="E5" s="154"/>
      <c r="F5" s="183"/>
      <c r="G5" s="156"/>
      <c r="H5" s="157"/>
      <c r="I5" s="156"/>
      <c r="J5" s="156"/>
      <c r="K5" s="156"/>
      <c r="L5" s="156"/>
    </row>
    <row r="6" spans="1:14" ht="20.25" customHeight="1" x14ac:dyDescent="0.15">
      <c r="A6" s="351">
        <v>42444</v>
      </c>
      <c r="B6" s="361" t="s">
        <v>12</v>
      </c>
      <c r="C6" s="282">
        <v>1.1000000000000001</v>
      </c>
      <c r="D6" s="184"/>
      <c r="E6" s="154"/>
      <c r="F6" s="154"/>
      <c r="G6" s="156"/>
      <c r="H6" s="157"/>
      <c r="I6" s="156"/>
      <c r="J6" s="156"/>
      <c r="K6" s="154"/>
      <c r="L6" s="156"/>
    </row>
    <row r="7" spans="1:14" ht="20.25" customHeight="1" x14ac:dyDescent="0.15">
      <c r="A7" s="351">
        <v>42444</v>
      </c>
      <c r="B7" s="361" t="s">
        <v>12</v>
      </c>
      <c r="C7" s="282">
        <v>1.1000000000000001</v>
      </c>
      <c r="D7" s="159"/>
      <c r="E7" s="160"/>
      <c r="F7" s="160"/>
      <c r="G7" s="156"/>
      <c r="H7" s="157"/>
      <c r="I7" s="156"/>
      <c r="J7" s="156"/>
      <c r="K7" s="156"/>
      <c r="L7" s="156"/>
    </row>
    <row r="8" spans="1:14" ht="30.75" customHeight="1" x14ac:dyDescent="0.15">
      <c r="A8" s="351">
        <v>42444</v>
      </c>
      <c r="B8" s="361" t="s">
        <v>12</v>
      </c>
      <c r="C8" s="282">
        <v>1.1000000000000001</v>
      </c>
      <c r="D8" s="159"/>
      <c r="E8" s="160"/>
      <c r="F8" s="160"/>
      <c r="G8" s="156"/>
      <c r="H8" s="157"/>
      <c r="I8" s="156"/>
      <c r="J8" s="156"/>
      <c r="K8" s="156"/>
      <c r="L8" s="156"/>
      <c r="M8" s="162"/>
      <c r="N8" s="162"/>
    </row>
    <row r="9" spans="1:14" ht="20.25" customHeight="1" x14ac:dyDescent="0.15">
      <c r="A9" s="351">
        <v>42444</v>
      </c>
      <c r="B9" s="361" t="s">
        <v>12</v>
      </c>
      <c r="C9" s="282">
        <v>1.1000000000000001</v>
      </c>
      <c r="D9" s="159"/>
      <c r="E9" s="160"/>
      <c r="F9" s="160"/>
      <c r="G9" s="156"/>
      <c r="H9" s="157"/>
      <c r="I9" s="156"/>
      <c r="J9" s="156"/>
      <c r="K9" s="156"/>
      <c r="L9" s="156"/>
      <c r="M9" s="162"/>
      <c r="N9" s="162"/>
    </row>
    <row r="10" spans="1:14" ht="20.25" customHeight="1" x14ac:dyDescent="0.15">
      <c r="A10" s="351">
        <v>42444</v>
      </c>
      <c r="B10" s="361" t="s">
        <v>12</v>
      </c>
      <c r="C10" s="282">
        <v>1.1000000000000001</v>
      </c>
      <c r="D10" s="159"/>
      <c r="E10" s="160"/>
      <c r="F10" s="160"/>
      <c r="G10" s="156"/>
      <c r="H10" s="157"/>
      <c r="I10" s="156"/>
      <c r="J10" s="156"/>
      <c r="K10" s="156"/>
      <c r="L10" s="156"/>
      <c r="M10" s="162"/>
      <c r="N10" s="162"/>
    </row>
    <row r="11" spans="1:14" ht="19.5" customHeight="1" x14ac:dyDescent="0.15">
      <c r="A11" s="351">
        <v>42444</v>
      </c>
      <c r="B11" s="361" t="s">
        <v>12</v>
      </c>
      <c r="C11" s="282">
        <v>1.1000000000000001</v>
      </c>
      <c r="D11" s="159"/>
      <c r="E11" s="160"/>
      <c r="F11" s="160"/>
      <c r="G11" s="156"/>
      <c r="H11" s="157"/>
      <c r="I11" s="156"/>
      <c r="J11" s="156"/>
      <c r="K11" s="156"/>
      <c r="L11" s="156"/>
      <c r="M11" s="162"/>
      <c r="N11" s="162"/>
    </row>
    <row r="12" spans="1:14" ht="19.5" customHeight="1" x14ac:dyDescent="0.15">
      <c r="A12" s="351">
        <v>42444</v>
      </c>
      <c r="B12" s="361" t="s">
        <v>12</v>
      </c>
      <c r="C12" s="282">
        <v>1.1000000000000001</v>
      </c>
      <c r="D12" s="159"/>
      <c r="E12" s="160"/>
      <c r="F12" s="160"/>
      <c r="G12" s="156"/>
      <c r="H12" s="157"/>
      <c r="I12" s="156"/>
      <c r="J12" s="156"/>
      <c r="K12" s="156"/>
      <c r="L12" s="156"/>
      <c r="M12" s="162"/>
      <c r="N12" s="162"/>
    </row>
    <row r="13" spans="1:14" ht="19.5" customHeight="1" x14ac:dyDescent="0.15">
      <c r="A13" s="351">
        <v>42447</v>
      </c>
      <c r="B13" s="361" t="s">
        <v>12</v>
      </c>
      <c r="C13" s="282">
        <v>1.1000000000000001</v>
      </c>
      <c r="D13" s="159"/>
      <c r="E13" s="160"/>
      <c r="F13" s="160"/>
      <c r="G13" s="156"/>
      <c r="H13" s="157"/>
      <c r="I13" s="156"/>
      <c r="J13" s="156"/>
      <c r="K13" s="156"/>
      <c r="L13" s="156"/>
      <c r="M13" s="162"/>
      <c r="N13" s="162"/>
    </row>
    <row r="14" spans="1:14" ht="19.5" customHeight="1" x14ac:dyDescent="0.15">
      <c r="A14" s="351">
        <v>42459</v>
      </c>
      <c r="B14" s="361" t="s">
        <v>64</v>
      </c>
      <c r="C14" s="282">
        <v>1</v>
      </c>
      <c r="D14" s="159"/>
      <c r="E14" s="160"/>
      <c r="F14" s="160"/>
      <c r="G14" s="156"/>
      <c r="H14" s="157"/>
      <c r="I14" s="156"/>
      <c r="J14" s="156"/>
      <c r="K14" s="156"/>
      <c r="L14" s="156"/>
      <c r="M14" s="162"/>
      <c r="N14" s="162"/>
    </row>
    <row r="15" spans="1:14" ht="19.5" customHeight="1" x14ac:dyDescent="0.15">
      <c r="A15" s="90">
        <v>42489</v>
      </c>
      <c r="B15" s="374" t="s">
        <v>64</v>
      </c>
      <c r="C15" s="282">
        <v>1</v>
      </c>
      <c r="D15" s="159"/>
      <c r="E15" s="160"/>
      <c r="F15" s="160"/>
      <c r="G15" s="156"/>
      <c r="H15" s="157"/>
      <c r="I15" s="156"/>
      <c r="J15" s="156"/>
      <c r="K15" s="156"/>
      <c r="L15" s="156"/>
      <c r="M15" s="162"/>
      <c r="N15" s="162"/>
    </row>
    <row r="16" spans="1:14" ht="20.25" customHeight="1" x14ac:dyDescent="0.15">
      <c r="A16" s="90">
        <v>42520</v>
      </c>
      <c r="B16" s="375" t="s">
        <v>64</v>
      </c>
      <c r="C16" s="282">
        <v>1</v>
      </c>
      <c r="D16" s="159"/>
      <c r="E16" s="160"/>
      <c r="F16" s="160"/>
      <c r="G16" s="156"/>
      <c r="H16" s="157"/>
      <c r="I16" s="156"/>
      <c r="J16" s="156"/>
      <c r="K16" s="156"/>
      <c r="L16" s="156"/>
      <c r="M16" s="162"/>
      <c r="N16" s="162"/>
    </row>
    <row r="17" spans="1:14" ht="20.25" customHeight="1" x14ac:dyDescent="0.15">
      <c r="A17" s="271">
        <v>42550</v>
      </c>
      <c r="B17" s="258" t="s">
        <v>64</v>
      </c>
      <c r="C17" s="282">
        <v>1</v>
      </c>
      <c r="D17" s="159"/>
      <c r="E17" s="160"/>
      <c r="F17" s="160"/>
      <c r="G17" s="156"/>
      <c r="H17" s="157"/>
      <c r="I17" s="156"/>
      <c r="J17" s="156"/>
      <c r="K17" s="156"/>
      <c r="L17" s="156"/>
      <c r="M17" s="162"/>
      <c r="N17" s="162"/>
    </row>
    <row r="18" spans="1:14" ht="20.25" customHeight="1" x14ac:dyDescent="0.15">
      <c r="A18" s="351">
        <v>42581</v>
      </c>
      <c r="B18" s="361" t="s">
        <v>64</v>
      </c>
      <c r="C18" s="282">
        <v>1</v>
      </c>
      <c r="D18" s="159"/>
      <c r="E18" s="160"/>
      <c r="F18" s="160"/>
      <c r="G18" s="156"/>
      <c r="H18" s="157"/>
      <c r="I18" s="156"/>
      <c r="J18" s="156"/>
      <c r="K18" s="156"/>
      <c r="L18" s="156"/>
      <c r="M18" s="162"/>
      <c r="N18" s="162"/>
    </row>
    <row r="19" spans="1:14" ht="20.25" customHeight="1" x14ac:dyDescent="0.15">
      <c r="A19" s="351">
        <v>42612</v>
      </c>
      <c r="B19" s="376" t="s">
        <v>64</v>
      </c>
      <c r="C19" s="282">
        <v>1</v>
      </c>
      <c r="D19" s="159"/>
      <c r="E19" s="160"/>
      <c r="F19" s="160"/>
      <c r="G19" s="156"/>
      <c r="H19" s="157"/>
      <c r="I19" s="156"/>
      <c r="J19" s="156"/>
      <c r="K19" s="156"/>
      <c r="L19" s="156"/>
      <c r="M19" s="162"/>
      <c r="N19" s="162"/>
    </row>
    <row r="20" spans="1:14" ht="20.25" customHeight="1" x14ac:dyDescent="0.15">
      <c r="A20" s="351">
        <v>42632</v>
      </c>
      <c r="B20" s="361" t="s">
        <v>91</v>
      </c>
      <c r="C20" s="282">
        <v>1.1000000000000001</v>
      </c>
      <c r="D20" s="159"/>
      <c r="E20" s="160"/>
      <c r="F20" s="160"/>
      <c r="G20" s="156"/>
      <c r="H20" s="157"/>
      <c r="I20" s="156"/>
      <c r="J20" s="156"/>
      <c r="K20" s="156"/>
      <c r="L20" s="156"/>
      <c r="M20" s="162"/>
      <c r="N20" s="162"/>
    </row>
    <row r="21" spans="1:14" ht="20.25" customHeight="1" x14ac:dyDescent="0.15">
      <c r="A21" s="351">
        <v>42642</v>
      </c>
      <c r="B21" s="361" t="s">
        <v>64</v>
      </c>
      <c r="C21" s="282">
        <v>1</v>
      </c>
      <c r="D21" s="159"/>
      <c r="E21" s="160"/>
      <c r="F21" s="160"/>
      <c r="G21" s="156"/>
      <c r="H21" s="157"/>
      <c r="I21" s="156"/>
      <c r="J21" s="156"/>
      <c r="K21" s="156"/>
      <c r="L21" s="156"/>
      <c r="M21" s="162"/>
      <c r="N21" s="162"/>
    </row>
    <row r="22" spans="1:14" ht="20.25" customHeight="1" x14ac:dyDescent="0.15">
      <c r="A22" s="362">
        <v>42654</v>
      </c>
      <c r="B22" s="347" t="s">
        <v>126</v>
      </c>
      <c r="C22" s="282">
        <v>5</v>
      </c>
      <c r="D22" s="159"/>
      <c r="E22" s="160"/>
      <c r="F22" s="160"/>
      <c r="G22" s="156"/>
      <c r="H22" s="157"/>
      <c r="I22" s="156"/>
      <c r="J22" s="156"/>
      <c r="K22" s="156"/>
      <c r="L22" s="156"/>
      <c r="M22" s="162"/>
      <c r="N22" s="162"/>
    </row>
    <row r="23" spans="1:14" ht="20.25" customHeight="1" x14ac:dyDescent="0.15">
      <c r="A23" s="272">
        <v>42672</v>
      </c>
      <c r="B23" s="372" t="s">
        <v>12</v>
      </c>
      <c r="C23" s="282">
        <v>1.1000000000000001</v>
      </c>
      <c r="D23" s="159"/>
      <c r="E23" s="160"/>
      <c r="F23" s="160"/>
      <c r="G23" s="156"/>
      <c r="H23" s="157"/>
      <c r="I23" s="156"/>
      <c r="J23" s="156"/>
      <c r="K23" s="156"/>
      <c r="L23" s="156"/>
      <c r="M23" s="162"/>
      <c r="N23" s="162"/>
    </row>
    <row r="24" spans="1:14" ht="20.25" customHeight="1" x14ac:dyDescent="0.15">
      <c r="A24" s="272">
        <v>42689</v>
      </c>
      <c r="B24" s="368" t="s">
        <v>12</v>
      </c>
      <c r="C24" s="282">
        <v>1.1000000000000001</v>
      </c>
      <c r="D24" s="159"/>
      <c r="E24" s="160"/>
      <c r="F24" s="160"/>
      <c r="G24" s="156"/>
      <c r="H24" s="157"/>
      <c r="I24" s="156"/>
      <c r="J24" s="156"/>
      <c r="K24" s="156"/>
      <c r="L24" s="156"/>
      <c r="M24" s="162"/>
      <c r="N24" s="162"/>
    </row>
    <row r="25" spans="1:14" ht="20.25" customHeight="1" x14ac:dyDescent="0.15">
      <c r="A25" s="272">
        <v>42703</v>
      </c>
      <c r="B25" s="368" t="s">
        <v>64</v>
      </c>
      <c r="C25" s="282">
        <v>1</v>
      </c>
      <c r="D25" s="159"/>
      <c r="E25" s="160"/>
      <c r="F25" s="160"/>
      <c r="G25" s="156"/>
      <c r="H25" s="157"/>
      <c r="I25" s="156"/>
      <c r="J25" s="156"/>
      <c r="K25" s="156"/>
      <c r="L25" s="156"/>
      <c r="M25" s="162"/>
      <c r="N25" s="162"/>
    </row>
    <row r="26" spans="1:14" ht="20.25" customHeight="1" x14ac:dyDescent="0.15">
      <c r="A26" s="272">
        <v>42725</v>
      </c>
      <c r="B26" s="368" t="s">
        <v>130</v>
      </c>
      <c r="C26" s="282">
        <v>12</v>
      </c>
      <c r="D26" s="159"/>
      <c r="E26" s="160"/>
      <c r="F26" s="160"/>
      <c r="G26" s="156"/>
      <c r="H26" s="157"/>
      <c r="I26" s="156"/>
      <c r="J26" s="156"/>
      <c r="K26" s="156"/>
      <c r="L26" s="156"/>
      <c r="M26" s="162"/>
      <c r="N26" s="162"/>
    </row>
    <row r="27" spans="1:14" ht="20.25" customHeight="1" x14ac:dyDescent="0.15">
      <c r="A27" s="272">
        <v>42733</v>
      </c>
      <c r="B27" s="368" t="s">
        <v>64</v>
      </c>
      <c r="C27" s="282">
        <v>1</v>
      </c>
      <c r="D27" s="159"/>
      <c r="E27" s="160"/>
      <c r="F27" s="160"/>
      <c r="G27" s="156"/>
      <c r="H27" s="157"/>
      <c r="I27" s="156"/>
      <c r="J27" s="156"/>
      <c r="K27" s="156"/>
      <c r="L27" s="156"/>
      <c r="M27" s="162"/>
      <c r="N27" s="162"/>
    </row>
    <row r="28" spans="1:14" ht="20.25" customHeight="1" x14ac:dyDescent="0.15">
      <c r="A28" s="272"/>
      <c r="B28" s="372"/>
      <c r="C28" s="282"/>
      <c r="D28" s="159"/>
      <c r="E28" s="160"/>
      <c r="F28" s="160"/>
      <c r="G28" s="156"/>
      <c r="H28" s="157"/>
      <c r="I28" s="156"/>
      <c r="J28" s="156"/>
      <c r="K28" s="156"/>
      <c r="L28" s="156"/>
      <c r="M28" s="162"/>
      <c r="N28" s="162"/>
    </row>
    <row r="29" spans="1:14" ht="20.25" customHeight="1" x14ac:dyDescent="0.15">
      <c r="A29" s="272"/>
      <c r="B29" s="372"/>
      <c r="C29" s="282"/>
      <c r="D29" s="159"/>
      <c r="E29" s="160"/>
      <c r="F29" s="160"/>
      <c r="G29" s="156"/>
      <c r="H29" s="157"/>
      <c r="I29" s="156"/>
      <c r="J29" s="156"/>
      <c r="K29" s="156"/>
      <c r="L29" s="156"/>
      <c r="M29" s="162"/>
      <c r="N29" s="162"/>
    </row>
    <row r="30" spans="1:14" s="177" customFormat="1" ht="20.25" customHeight="1" x14ac:dyDescent="0.15">
      <c r="A30" s="185"/>
      <c r="B30" s="177" t="s">
        <v>107</v>
      </c>
      <c r="C30" s="186">
        <f>SUM(C3:C27)</f>
        <v>41.2</v>
      </c>
      <c r="F30" s="187">
        <f>SUM(C3:C27)</f>
        <v>41.2</v>
      </c>
    </row>
    <row r="31" spans="1:14" ht="20.25" customHeight="1" x14ac:dyDescent="0.15">
      <c r="A31" s="161"/>
      <c r="B31" s="152"/>
      <c r="F31" s="156"/>
      <c r="G31" s="170"/>
    </row>
    <row r="32" spans="1:14" ht="20.25" customHeight="1" x14ac:dyDescent="0.15">
      <c r="A32" s="161"/>
      <c r="B32" s="152"/>
      <c r="F32" s="156"/>
      <c r="G32" s="170"/>
    </row>
    <row r="33" spans="1:7" ht="20.25" customHeight="1" x14ac:dyDescent="0.15">
      <c r="A33" s="161"/>
      <c r="B33" s="152"/>
      <c r="F33" s="156"/>
      <c r="G33" s="170"/>
    </row>
    <row r="34" spans="1:7" ht="20.25" customHeight="1" x14ac:dyDescent="0.15">
      <c r="A34" s="161"/>
      <c r="B34" s="152"/>
      <c r="F34" s="156"/>
      <c r="G34" s="170"/>
    </row>
    <row r="35" spans="1:7" ht="20.25" customHeight="1" x14ac:dyDescent="0.15">
      <c r="A35" s="161"/>
      <c r="B35" s="152"/>
      <c r="F35" s="156"/>
      <c r="G35" s="170"/>
    </row>
    <row r="36" spans="1:7" ht="20.25" customHeight="1" x14ac:dyDescent="0.15">
      <c r="A36" s="161"/>
      <c r="B36" s="152"/>
      <c r="F36" s="156"/>
      <c r="G36" s="170"/>
    </row>
    <row r="37" spans="1:7" ht="20.25" customHeight="1" x14ac:dyDescent="0.15">
      <c r="A37" s="161"/>
      <c r="B37" s="152"/>
      <c r="F37" s="156"/>
      <c r="G37" s="170"/>
    </row>
    <row r="38" spans="1:7" ht="20.25" customHeight="1" x14ac:dyDescent="0.15">
      <c r="A38" s="161"/>
      <c r="B38" s="152"/>
      <c r="F38" s="156"/>
      <c r="G38" s="170"/>
    </row>
    <row r="39" spans="1:7" ht="20.25" customHeight="1" x14ac:dyDescent="0.15">
      <c r="A39" s="161"/>
      <c r="B39" s="152"/>
      <c r="F39" s="156"/>
      <c r="G39" s="170"/>
    </row>
    <row r="40" spans="1:7" ht="20.25" customHeight="1" x14ac:dyDescent="0.15">
      <c r="A40" s="161"/>
      <c r="B40" s="152"/>
      <c r="F40" s="156"/>
      <c r="G40" s="170"/>
    </row>
    <row r="41" spans="1:7" ht="20.25" customHeight="1" x14ac:dyDescent="0.15">
      <c r="B41" s="152"/>
      <c r="F41" s="156"/>
      <c r="G41" s="170"/>
    </row>
    <row r="42" spans="1:7" ht="20.25" customHeight="1" x14ac:dyDescent="0.15">
      <c r="B42" s="152"/>
      <c r="F42" s="156"/>
      <c r="G42" s="170"/>
    </row>
    <row r="43" spans="1:7" ht="20.25" customHeight="1" x14ac:dyDescent="0.15">
      <c r="B43" s="152"/>
      <c r="F43" s="156"/>
      <c r="G43" s="170"/>
    </row>
    <row r="44" spans="1:7" ht="20.25" customHeight="1" x14ac:dyDescent="0.15">
      <c r="B44" s="152"/>
      <c r="F44" s="156"/>
      <c r="G44" s="170"/>
    </row>
    <row r="45" spans="1:7" ht="20.25" customHeight="1" x14ac:dyDescent="0.15">
      <c r="B45" s="152"/>
      <c r="D45" s="171"/>
      <c r="E45" s="156"/>
      <c r="F45" s="156"/>
      <c r="G45" s="165"/>
    </row>
    <row r="46" spans="1:7" ht="20.25" customHeight="1" x14ac:dyDescent="0.15">
      <c r="B46" s="152"/>
      <c r="D46" s="171"/>
      <c r="E46" s="156"/>
      <c r="F46" s="156"/>
      <c r="G46" s="170"/>
    </row>
    <row r="47" spans="1:7" ht="20.25" customHeight="1" x14ac:dyDescent="0.15">
      <c r="B47" s="152"/>
      <c r="D47" s="171"/>
      <c r="E47" s="156"/>
      <c r="F47" s="156"/>
      <c r="G47" s="170"/>
    </row>
    <row r="48" spans="1:7" ht="20.25" customHeight="1" x14ac:dyDescent="0.15">
      <c r="B48" s="152"/>
      <c r="D48" s="171"/>
      <c r="E48" s="156"/>
      <c r="F48" s="156"/>
      <c r="G48" s="170"/>
    </row>
    <row r="49" spans="2:7" ht="20.25" customHeight="1" x14ac:dyDescent="0.15">
      <c r="B49" s="152"/>
      <c r="D49" s="171"/>
      <c r="E49" s="156"/>
      <c r="F49" s="156"/>
      <c r="G49" s="170"/>
    </row>
    <row r="50" spans="2:7" ht="20.25" customHeight="1" x14ac:dyDescent="0.15">
      <c r="B50" s="152"/>
      <c r="D50" s="171"/>
      <c r="E50" s="156"/>
      <c r="F50" s="156"/>
      <c r="G50" s="170"/>
    </row>
    <row r="51" spans="2:7" ht="20.25" customHeight="1" x14ac:dyDescent="0.15">
      <c r="B51" s="152"/>
      <c r="D51" s="171"/>
      <c r="E51" s="156"/>
      <c r="F51" s="156"/>
      <c r="G51" s="170"/>
    </row>
    <row r="52" spans="2:7" ht="20.25" customHeight="1" x14ac:dyDescent="0.15">
      <c r="B52" s="152"/>
      <c r="D52" s="171"/>
      <c r="E52" s="156"/>
      <c r="F52" s="156"/>
      <c r="G52" s="170"/>
    </row>
    <row r="53" spans="2:7" ht="20.25" customHeight="1" x14ac:dyDescent="0.15">
      <c r="B53" s="152"/>
      <c r="D53" s="171"/>
      <c r="E53" s="156"/>
      <c r="F53" s="156"/>
      <c r="G53" s="170"/>
    </row>
    <row r="54" spans="2:7" ht="20.25" customHeight="1" x14ac:dyDescent="0.15">
      <c r="B54" s="152"/>
      <c r="D54" s="171"/>
      <c r="E54" s="156"/>
      <c r="F54" s="156"/>
      <c r="G54" s="170"/>
    </row>
    <row r="55" spans="2:7" ht="20.25" customHeight="1" x14ac:dyDescent="0.15">
      <c r="B55" s="152"/>
      <c r="D55" s="171"/>
      <c r="E55" s="156"/>
      <c r="F55" s="156"/>
      <c r="G55" s="170"/>
    </row>
    <row r="56" spans="2:7" ht="20.25" customHeight="1" x14ac:dyDescent="0.15">
      <c r="B56" s="152"/>
      <c r="D56" s="171"/>
      <c r="E56" s="156"/>
      <c r="F56" s="156"/>
      <c r="G56" s="170"/>
    </row>
    <row r="57" spans="2:7" ht="20.25" customHeight="1" x14ac:dyDescent="0.15">
      <c r="B57" s="152"/>
      <c r="D57" s="171"/>
      <c r="E57" s="156"/>
      <c r="F57" s="156"/>
    </row>
    <row r="58" spans="2:7" ht="20.25" customHeight="1" x14ac:dyDescent="0.15">
      <c r="B58" s="152"/>
      <c r="D58" s="171"/>
      <c r="E58" s="156"/>
      <c r="F58" s="156"/>
      <c r="G58" s="170"/>
    </row>
    <row r="59" spans="2:7" ht="20.25" customHeight="1" x14ac:dyDescent="0.15">
      <c r="B59" s="152"/>
      <c r="D59" s="171"/>
      <c r="E59" s="156"/>
      <c r="F59" s="156"/>
      <c r="G59" s="170"/>
    </row>
    <row r="60" spans="2:7" ht="20.25" customHeight="1" x14ac:dyDescent="0.15">
      <c r="B60" s="152"/>
      <c r="D60" s="171"/>
      <c r="E60" s="156"/>
      <c r="F60" s="156"/>
      <c r="G60" s="170"/>
    </row>
    <row r="61" spans="2:7" ht="20.25" customHeight="1" x14ac:dyDescent="0.15">
      <c r="B61" s="152"/>
      <c r="D61" s="171"/>
      <c r="E61" s="156"/>
      <c r="F61" s="156"/>
      <c r="G61" s="170"/>
    </row>
    <row r="62" spans="2:7" ht="20.25" customHeight="1" x14ac:dyDescent="0.15">
      <c r="B62" s="152"/>
      <c r="D62" s="171"/>
      <c r="E62" s="156"/>
      <c r="F62" s="156"/>
      <c r="G62" s="170"/>
    </row>
    <row r="63" spans="2:7" ht="20.25" customHeight="1" x14ac:dyDescent="0.15">
      <c r="B63" s="152"/>
      <c r="D63" s="171"/>
      <c r="E63" s="156"/>
      <c r="F63" s="156"/>
      <c r="G63" s="170"/>
    </row>
    <row r="64" spans="2:7" ht="20.25" customHeight="1" x14ac:dyDescent="0.15">
      <c r="B64" s="152"/>
      <c r="D64" s="171"/>
      <c r="E64" s="156"/>
      <c r="F64" s="156"/>
      <c r="G64" s="165"/>
    </row>
    <row r="65" spans="2:7" ht="20.25" customHeight="1" x14ac:dyDescent="0.15">
      <c r="D65" s="171"/>
      <c r="E65" s="156"/>
      <c r="F65" s="156"/>
      <c r="G65" s="165"/>
    </row>
    <row r="66" spans="2:7" ht="20.25" customHeight="1" x14ac:dyDescent="0.15">
      <c r="B66" s="152"/>
      <c r="D66" s="171"/>
      <c r="E66" s="156"/>
      <c r="F66" s="156"/>
      <c r="G66" s="165"/>
    </row>
    <row r="67" spans="2:7" ht="20.25" customHeight="1" x14ac:dyDescent="0.15">
      <c r="B67" s="152"/>
      <c r="D67" s="171"/>
      <c r="E67" s="156"/>
      <c r="F67" s="156"/>
      <c r="G67" s="165"/>
    </row>
    <row r="68" spans="2:7" ht="20.25" customHeight="1" x14ac:dyDescent="0.15">
      <c r="B68" s="152"/>
      <c r="D68" s="171"/>
      <c r="E68" s="156"/>
      <c r="F68" s="156"/>
      <c r="G68" s="165"/>
    </row>
    <row r="69" spans="2:7" ht="20.25" customHeight="1" x14ac:dyDescent="0.15">
      <c r="B69" s="152"/>
      <c r="D69" s="171"/>
      <c r="E69" s="156"/>
      <c r="F69" s="156"/>
      <c r="G69" s="165"/>
    </row>
    <row r="70" spans="2:7" ht="20.25" customHeight="1" x14ac:dyDescent="0.15">
      <c r="B70" s="152"/>
      <c r="D70" s="171"/>
      <c r="E70" s="156"/>
      <c r="F70" s="156"/>
      <c r="G70" s="165"/>
    </row>
    <row r="71" spans="2:7" ht="20.25" customHeight="1" x14ac:dyDescent="0.15">
      <c r="B71" s="152"/>
      <c r="D71" s="171"/>
      <c r="E71" s="156"/>
      <c r="F71" s="156"/>
      <c r="G71" s="170"/>
    </row>
    <row r="72" spans="2:7" ht="20.25" customHeight="1" x14ac:dyDescent="0.15">
      <c r="B72" s="152"/>
      <c r="D72" s="171"/>
      <c r="E72" s="156"/>
      <c r="F72" s="156"/>
      <c r="G72" s="170"/>
    </row>
    <row r="73" spans="2:7" ht="20.25" customHeight="1" x14ac:dyDescent="0.15">
      <c r="B73" s="152"/>
      <c r="D73" s="171"/>
      <c r="E73" s="156"/>
      <c r="F73" s="156"/>
      <c r="G73" s="170"/>
    </row>
    <row r="74" spans="2:7" ht="20.25" customHeight="1" x14ac:dyDescent="0.15">
      <c r="B74" s="152"/>
      <c r="D74" s="171"/>
      <c r="E74" s="156"/>
      <c r="F74" s="156"/>
      <c r="G74" s="170"/>
    </row>
    <row r="75" spans="2:7" ht="20.25" customHeight="1" x14ac:dyDescent="0.15">
      <c r="B75" s="152"/>
      <c r="D75" s="171"/>
      <c r="E75" s="156"/>
      <c r="F75" s="156"/>
      <c r="G75" s="170"/>
    </row>
    <row r="76" spans="2:7" ht="20.25" customHeight="1" x14ac:dyDescent="0.15">
      <c r="B76" s="152"/>
      <c r="D76" s="171"/>
      <c r="E76" s="156"/>
      <c r="F76" s="156"/>
      <c r="G76" s="170"/>
    </row>
    <row r="77" spans="2:7" ht="20.25" customHeight="1" x14ac:dyDescent="0.15">
      <c r="B77" s="152"/>
      <c r="D77" s="171"/>
      <c r="E77" s="156"/>
      <c r="F77" s="156"/>
      <c r="G77" s="170"/>
    </row>
    <row r="78" spans="2:7" ht="20.25" customHeight="1" x14ac:dyDescent="0.15">
      <c r="B78" s="152"/>
      <c r="D78" s="171"/>
      <c r="E78" s="156"/>
      <c r="F78" s="156"/>
      <c r="G78" s="170"/>
    </row>
    <row r="79" spans="2:7" ht="20.25" customHeight="1" x14ac:dyDescent="0.15">
      <c r="B79" s="152"/>
      <c r="D79" s="171"/>
      <c r="E79" s="156"/>
      <c r="F79" s="156"/>
      <c r="G79" s="170"/>
    </row>
    <row r="80" spans="2:7" ht="20.25" customHeight="1" x14ac:dyDescent="0.15">
      <c r="B80" s="152"/>
      <c r="D80" s="171"/>
      <c r="E80" s="156"/>
      <c r="F80" s="156"/>
      <c r="G80" s="170"/>
    </row>
    <row r="81" spans="1:7" ht="20.25" customHeight="1" x14ac:dyDescent="0.15">
      <c r="A81" s="161"/>
      <c r="B81" s="152"/>
      <c r="D81" s="171"/>
      <c r="E81" s="156"/>
      <c r="F81" s="156"/>
      <c r="G81" s="170"/>
    </row>
    <row r="82" spans="1:7" ht="20.25" customHeight="1" x14ac:dyDescent="0.15">
      <c r="A82" s="161"/>
      <c r="D82" s="171"/>
      <c r="E82" s="156"/>
      <c r="F82" s="156"/>
      <c r="G82" s="170"/>
    </row>
    <row r="83" spans="1:7" ht="20.25" customHeight="1" x14ac:dyDescent="0.15">
      <c r="A83" s="161"/>
      <c r="B83" s="170"/>
      <c r="D83" s="171"/>
      <c r="E83" s="156"/>
      <c r="F83" s="156"/>
      <c r="G83" s="170"/>
    </row>
    <row r="84" spans="1:7" ht="20.25" customHeight="1" x14ac:dyDescent="0.15">
      <c r="A84" s="161"/>
      <c r="D84" s="171"/>
      <c r="E84" s="156"/>
      <c r="F84" s="156"/>
      <c r="G84" s="165"/>
    </row>
    <row r="85" spans="1:7" ht="20.25" customHeight="1" x14ac:dyDescent="0.15">
      <c r="A85" s="161"/>
      <c r="D85" s="171"/>
      <c r="E85" s="156"/>
      <c r="F85" s="156"/>
      <c r="G85" s="165"/>
    </row>
    <row r="86" spans="1:7" ht="20.25" customHeight="1" x14ac:dyDescent="0.15">
      <c r="A86" s="161"/>
      <c r="D86" s="171"/>
      <c r="E86" s="156"/>
      <c r="F86" s="156"/>
      <c r="G86" s="165"/>
    </row>
    <row r="87" spans="1:7" ht="20.25" customHeight="1" x14ac:dyDescent="0.15">
      <c r="A87" s="161"/>
      <c r="D87" s="171"/>
      <c r="E87" s="156"/>
      <c r="F87" s="156"/>
      <c r="G87" s="165"/>
    </row>
    <row r="88" spans="1:7" ht="20.25" customHeight="1" x14ac:dyDescent="0.15">
      <c r="A88" s="161"/>
      <c r="D88" s="171"/>
      <c r="E88" s="156"/>
      <c r="F88" s="156"/>
      <c r="G88" s="170"/>
    </row>
    <row r="89" spans="1:7" ht="20.25" customHeight="1" x14ac:dyDescent="0.15">
      <c r="A89" s="161"/>
      <c r="D89" s="171"/>
      <c r="E89" s="156"/>
      <c r="F89" s="156"/>
      <c r="G89" s="170"/>
    </row>
    <row r="90" spans="1:7" ht="20.25" customHeight="1" x14ac:dyDescent="0.15">
      <c r="A90" s="161"/>
      <c r="D90" s="171"/>
      <c r="E90" s="156"/>
      <c r="F90" s="156"/>
      <c r="G90" s="170"/>
    </row>
    <row r="91" spans="1:7" ht="20.25" customHeight="1" x14ac:dyDescent="0.15">
      <c r="A91" s="161"/>
      <c r="D91" s="171"/>
      <c r="E91" s="156"/>
      <c r="F91" s="156"/>
      <c r="G91" s="170"/>
    </row>
    <row r="92" spans="1:7" ht="20.25" customHeight="1" x14ac:dyDescent="0.15">
      <c r="A92" s="161"/>
      <c r="D92" s="171"/>
      <c r="E92" s="156"/>
      <c r="F92" s="156"/>
      <c r="G92" s="170"/>
    </row>
    <row r="93" spans="1:7" ht="20.25" customHeight="1" x14ac:dyDescent="0.15">
      <c r="A93" s="161"/>
      <c r="D93" s="171"/>
      <c r="E93" s="156"/>
      <c r="F93" s="156"/>
      <c r="G93" s="170"/>
    </row>
    <row r="94" spans="1:7" ht="20.25" customHeight="1" x14ac:dyDescent="0.15">
      <c r="A94" s="161"/>
      <c r="D94" s="171"/>
      <c r="E94" s="156"/>
      <c r="F94" s="156"/>
      <c r="G94" s="170"/>
    </row>
    <row r="95" spans="1:7" ht="20.25" customHeight="1" x14ac:dyDescent="0.15">
      <c r="A95" s="161"/>
      <c r="D95" s="171"/>
      <c r="E95" s="156"/>
      <c r="F95" s="156"/>
      <c r="G95" s="170"/>
    </row>
    <row r="96" spans="1:7" ht="20.25" customHeight="1" x14ac:dyDescent="0.15">
      <c r="A96" s="161"/>
      <c r="D96" s="171"/>
      <c r="E96" s="156"/>
      <c r="F96" s="156"/>
      <c r="G96" s="170"/>
    </row>
    <row r="97" spans="1:7" ht="20.25" customHeight="1" x14ac:dyDescent="0.15">
      <c r="A97" s="161"/>
      <c r="D97" s="171"/>
      <c r="E97" s="156"/>
      <c r="F97" s="156"/>
      <c r="G97" s="170"/>
    </row>
    <row r="98" spans="1:7" ht="20.25" customHeight="1" x14ac:dyDescent="0.15">
      <c r="A98" s="161"/>
      <c r="D98" s="171"/>
      <c r="E98" s="156"/>
      <c r="F98" s="156"/>
      <c r="G98" s="170"/>
    </row>
    <row r="99" spans="1:7" ht="20.25" customHeight="1" x14ac:dyDescent="0.15">
      <c r="A99" s="161"/>
      <c r="D99" s="171"/>
      <c r="E99" s="156"/>
      <c r="F99" s="156"/>
      <c r="G99" s="170"/>
    </row>
    <row r="100" spans="1:7" ht="20.25" customHeight="1" x14ac:dyDescent="0.15">
      <c r="A100" s="161"/>
      <c r="D100" s="171"/>
      <c r="E100" s="156"/>
      <c r="F100" s="156"/>
      <c r="G100" s="170"/>
    </row>
    <row r="101" spans="1:7" ht="20.25" customHeight="1" x14ac:dyDescent="0.15">
      <c r="A101" s="161"/>
      <c r="D101" s="171"/>
      <c r="E101" s="156"/>
      <c r="F101" s="156"/>
      <c r="G101" s="170"/>
    </row>
    <row r="102" spans="1:7" ht="20.25" customHeight="1" x14ac:dyDescent="0.15">
      <c r="A102" s="161"/>
      <c r="D102" s="171"/>
      <c r="E102" s="156"/>
      <c r="F102" s="156"/>
      <c r="G102" s="170"/>
    </row>
    <row r="103" spans="1:7" ht="20.25" customHeight="1" x14ac:dyDescent="0.15">
      <c r="A103" s="161"/>
      <c r="D103" s="171"/>
      <c r="E103" s="156"/>
      <c r="F103" s="156"/>
      <c r="G103" s="170"/>
    </row>
    <row r="104" spans="1:7" ht="20.25" customHeight="1" x14ac:dyDescent="0.15">
      <c r="A104" s="161"/>
      <c r="D104" s="171"/>
      <c r="E104" s="156"/>
      <c r="F104" s="156"/>
      <c r="G104" s="170"/>
    </row>
    <row r="105" spans="1:7" ht="20.25" customHeight="1" x14ac:dyDescent="0.15">
      <c r="A105" s="161"/>
      <c r="D105" s="171"/>
      <c r="E105" s="156"/>
      <c r="F105" s="156"/>
      <c r="G105" s="170"/>
    </row>
    <row r="106" spans="1:7" ht="20.25" customHeight="1" x14ac:dyDescent="0.15">
      <c r="A106" s="161"/>
      <c r="D106" s="171"/>
      <c r="E106" s="156"/>
      <c r="F106" s="156"/>
      <c r="G106" s="170"/>
    </row>
    <row r="107" spans="1:7" ht="20.25" customHeight="1" x14ac:dyDescent="0.15">
      <c r="D107" s="171"/>
      <c r="E107" s="156"/>
      <c r="F107" s="156"/>
      <c r="G107" s="170"/>
    </row>
    <row r="108" spans="1:7" ht="20.25" customHeight="1" x14ac:dyDescent="0.15">
      <c r="D108" s="171"/>
      <c r="E108" s="156"/>
      <c r="F108" s="156"/>
      <c r="G108" s="170"/>
    </row>
    <row r="109" spans="1:7" ht="20.25" customHeight="1" x14ac:dyDescent="0.15">
      <c r="D109" s="171"/>
      <c r="E109" s="156"/>
      <c r="F109" s="156"/>
      <c r="G109" s="170"/>
    </row>
    <row r="110" spans="1:7" ht="20.25" customHeight="1" x14ac:dyDescent="0.15">
      <c r="D110" s="171"/>
      <c r="E110" s="156"/>
      <c r="F110" s="156"/>
      <c r="G110" s="170"/>
    </row>
    <row r="111" spans="1:7" ht="20.25" customHeight="1" x14ac:dyDescent="0.15">
      <c r="D111" s="171"/>
      <c r="E111" s="156"/>
      <c r="F111" s="156"/>
      <c r="G111" s="170"/>
    </row>
    <row r="112" spans="1:7" ht="20.25" customHeight="1" x14ac:dyDescent="0.15">
      <c r="D112" s="171"/>
      <c r="E112" s="156"/>
      <c r="F112" s="156"/>
      <c r="G112" s="170"/>
    </row>
    <row r="113" spans="4:7" ht="20.25" customHeight="1" x14ac:dyDescent="0.15">
      <c r="D113" s="171"/>
      <c r="E113" s="156"/>
      <c r="F113" s="156"/>
      <c r="G113" s="170"/>
    </row>
    <row r="114" spans="4:7" ht="20.25" customHeight="1" x14ac:dyDescent="0.15">
      <c r="D114" s="171"/>
      <c r="E114" s="156"/>
      <c r="F114" s="156"/>
      <c r="G114" s="170"/>
    </row>
    <row r="115" spans="4:7" ht="20.25" customHeight="1" x14ac:dyDescent="0.15">
      <c r="D115" s="171"/>
      <c r="E115" s="156"/>
      <c r="F115" s="156"/>
      <c r="G115" s="170"/>
    </row>
    <row r="116" spans="4:7" ht="20.25" customHeight="1" x14ac:dyDescent="0.15">
      <c r="D116" s="171"/>
      <c r="E116" s="156"/>
      <c r="F116" s="156"/>
    </row>
    <row r="117" spans="4:7" ht="20.25" customHeight="1" x14ac:dyDescent="0.15">
      <c r="D117" s="171"/>
      <c r="E117" s="156"/>
      <c r="F117" s="156"/>
    </row>
    <row r="118" spans="4:7" ht="20.25" customHeight="1" x14ac:dyDescent="0.15">
      <c r="D118" s="171"/>
      <c r="E118" s="156"/>
      <c r="F118" s="156"/>
    </row>
    <row r="119" spans="4:7" ht="20.25" customHeight="1" x14ac:dyDescent="0.15">
      <c r="D119" s="171"/>
      <c r="E119" s="156"/>
      <c r="F119" s="156"/>
    </row>
    <row r="120" spans="4:7" ht="20.25" customHeight="1" x14ac:dyDescent="0.15">
      <c r="D120" s="171"/>
      <c r="E120" s="156"/>
      <c r="F120" s="156"/>
    </row>
    <row r="121" spans="4:7" ht="20.25" customHeight="1" x14ac:dyDescent="0.15">
      <c r="D121" s="171"/>
      <c r="E121" s="156"/>
      <c r="F121" s="156"/>
    </row>
    <row r="122" spans="4:7" ht="20.25" customHeight="1" x14ac:dyDescent="0.15">
      <c r="D122" s="171"/>
      <c r="E122" s="156"/>
      <c r="F122" s="156"/>
    </row>
    <row r="123" spans="4:7" ht="20.25" customHeight="1" x14ac:dyDescent="0.15">
      <c r="D123" s="171"/>
      <c r="E123" s="156"/>
      <c r="F123" s="156"/>
    </row>
    <row r="124" spans="4:7" ht="20.25" customHeight="1" x14ac:dyDescent="0.15">
      <c r="D124" s="171"/>
      <c r="E124" s="156"/>
      <c r="F124" s="156"/>
    </row>
    <row r="125" spans="4:7" ht="20.25" customHeight="1" x14ac:dyDescent="0.15">
      <c r="D125" s="171"/>
      <c r="E125" s="156"/>
      <c r="F125" s="156"/>
    </row>
    <row r="126" spans="4:7" ht="20.25" customHeight="1" x14ac:dyDescent="0.15">
      <c r="D126" s="171"/>
      <c r="E126" s="156"/>
      <c r="F126" s="156"/>
    </row>
    <row r="127" spans="4:7" ht="20.25" customHeight="1" x14ac:dyDescent="0.15">
      <c r="D127" s="171"/>
      <c r="E127" s="156"/>
      <c r="F127" s="156"/>
    </row>
    <row r="128" spans="4:7" ht="20.25" customHeight="1" x14ac:dyDescent="0.15">
      <c r="D128" s="171"/>
      <c r="E128" s="156"/>
      <c r="F128" s="156"/>
    </row>
    <row r="129" spans="4:6" ht="20.25" customHeight="1" x14ac:dyDescent="0.15">
      <c r="D129" s="171"/>
      <c r="E129" s="156"/>
      <c r="F129" s="156"/>
    </row>
    <row r="130" spans="4:6" ht="20.25" customHeight="1" x14ac:dyDescent="0.15">
      <c r="D130" s="171"/>
      <c r="E130" s="156"/>
      <c r="F130" s="156"/>
    </row>
    <row r="131" spans="4:6" ht="20.25" customHeight="1" x14ac:dyDescent="0.15">
      <c r="D131" s="171"/>
      <c r="E131" s="156"/>
      <c r="F131" s="156"/>
    </row>
    <row r="132" spans="4:6" ht="20.25" customHeight="1" x14ac:dyDescent="0.15">
      <c r="D132" s="171"/>
      <c r="E132" s="156"/>
      <c r="F132" s="156"/>
    </row>
    <row r="133" spans="4:6" ht="20.25" customHeight="1" x14ac:dyDescent="0.15">
      <c r="D133" s="171"/>
      <c r="E133" s="156"/>
      <c r="F133" s="156"/>
    </row>
    <row r="134" spans="4:6" ht="20.25" customHeight="1" x14ac:dyDescent="0.15">
      <c r="D134" s="171"/>
      <c r="E134" s="156"/>
      <c r="F134" s="156"/>
    </row>
    <row r="135" spans="4:6" ht="20.25" customHeight="1" x14ac:dyDescent="0.15">
      <c r="D135" s="171"/>
      <c r="E135" s="156"/>
      <c r="F135" s="156"/>
    </row>
    <row r="136" spans="4:6" ht="20.25" customHeight="1" x14ac:dyDescent="0.15">
      <c r="D136" s="171"/>
      <c r="E136" s="156"/>
      <c r="F136" s="156"/>
    </row>
    <row r="137" spans="4:6" ht="20.25" customHeight="1" x14ac:dyDescent="0.15">
      <c r="D137" s="171"/>
      <c r="E137" s="156"/>
      <c r="F137" s="156"/>
    </row>
  </sheetData>
  <sheetProtection selectLockedCells="1" selectUnlockedCells="1"/>
  <mergeCells count="1">
    <mergeCell ref="A1:F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14</vt:i4>
      </vt:variant>
      <vt:variant>
        <vt:lpstr>Intervalli denominati</vt:lpstr>
      </vt:variant>
      <vt:variant>
        <vt:i4>9</vt:i4>
      </vt:variant>
    </vt:vector>
  </HeadingPairs>
  <TitlesOfParts>
    <vt:vector size="23" baseType="lpstr">
      <vt:lpstr>Sintetico</vt:lpstr>
      <vt:lpstr>Rendiconto</vt:lpstr>
      <vt:lpstr>Cassa</vt:lpstr>
      <vt:lpstr>Banca etica</vt:lpstr>
      <vt:lpstr>Fondo</vt:lpstr>
      <vt:lpstr>Spese vitto e alloggio</vt:lpstr>
      <vt:lpstr>Spese prestazioni occasionali</vt:lpstr>
      <vt:lpstr>Spese materiale e cancelleria</vt:lpstr>
      <vt:lpstr>Spese bancarie</vt:lpstr>
      <vt:lpstr>Racconta fondi</vt:lpstr>
      <vt:lpstr>Spese viaggi</vt:lpstr>
      <vt:lpstr>Varie</vt:lpstr>
      <vt:lpstr>Imposte</vt:lpstr>
      <vt:lpstr>Spese straordinarie</vt:lpstr>
      <vt:lpstr>'Banca etica'!Area_stampa</vt:lpstr>
      <vt:lpstr>Fondo!Area_stampa</vt:lpstr>
      <vt:lpstr>Imposte!Area_stampa</vt:lpstr>
      <vt:lpstr>Rendiconto!Area_stampa</vt:lpstr>
      <vt:lpstr>'Spese bancarie'!Area_stampa</vt:lpstr>
      <vt:lpstr>'Spese materiale e cancelleria'!Area_stampa</vt:lpstr>
      <vt:lpstr>'Spese prestazioni occasionali'!Area_stampa</vt:lpstr>
      <vt:lpstr>'Spese viaggi'!Area_stampa</vt:lpstr>
      <vt:lpstr>'Spese vitto e alloggio'!Area_stampa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SALARIUNIONI-5</dc:creator>
  <cp:lastModifiedBy>Microsoft Office User</cp:lastModifiedBy>
  <dcterms:created xsi:type="dcterms:W3CDTF">2019-03-17T18:28:32Z</dcterms:created>
  <dcterms:modified xsi:type="dcterms:W3CDTF">2021-03-26T15:06:48Z</dcterms:modified>
</cp:coreProperties>
</file>